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88AFE3BA-C3C5-4530-8109-5291D52FDCF2}" xr6:coauthVersionLast="47" xr6:coauthVersionMax="47" xr10:uidLastSave="{00000000-0000-0000-0000-000000000000}"/>
  <workbookProtection workbookAlgorithmName="SHA-512" workbookHashValue="sTzJqsjOECztTZDjnsQw9HYdnu2+nNTDrQVRld8cVEqRMbh5ceYfmcAHiIgPLS+7Nf3eBoajVne++cfJf1kE/w==" workbookSaltValue="YH+BXp8qWusevCAWVz5UZg==" workbookSpinCount="100000" lockStructure="1"/>
  <bookViews>
    <workbookView xWindow="-120" yWindow="-120" windowWidth="20730" windowHeight="11160" xr2:uid="{00000000-000D-0000-FFFF-FFFF00000000}"/>
  </bookViews>
  <sheets>
    <sheet name="mml_registro_etapas" sheetId="1" r:id="rId1"/>
    <sheet name="Hoja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mml_registro_etapas!$A$1:$AL$39</definedName>
    <definedName name="JR_PAGE_ANCHOR_0_1">mml_registro_etapas!$A$1</definedName>
    <definedName name="_xlnm.Print_Titles" localSheetId="0">mml_registro_etapas!$1:$10</definedName>
  </definedNames>
  <calcPr calcId="191029"/>
</workbook>
</file>

<file path=xl/calcChain.xml><?xml version="1.0" encoding="utf-8"?>
<calcChain xmlns="http://schemas.openxmlformats.org/spreadsheetml/2006/main">
  <c r="C24" i="2" l="1"/>
  <c r="C18" i="2"/>
  <c r="AG31" i="1"/>
  <c r="AF25" i="1"/>
  <c r="AG25" i="1" l="1"/>
  <c r="AG13" i="1"/>
  <c r="AG12" i="1" l="1"/>
  <c r="AG11" i="1"/>
  <c r="AG21" i="1"/>
  <c r="AG20" i="1"/>
  <c r="AG27" i="1"/>
  <c r="R46" i="2" s="1"/>
  <c r="C63" i="2" l="1"/>
  <c r="C48" i="2"/>
  <c r="C33" i="2"/>
  <c r="AG15" i="1"/>
  <c r="AK13" i="1" l="1"/>
  <c r="F61" i="2"/>
  <c r="F64" i="2" s="1"/>
  <c r="H64" i="2" s="1"/>
  <c r="AD61" i="2"/>
  <c r="AD64" i="2" s="1"/>
  <c r="AF64" i="2" s="1"/>
  <c r="AG24" i="1"/>
  <c r="AP31" i="2" s="1"/>
  <c r="AP34" i="2" s="1"/>
  <c r="AR34" i="2" s="1"/>
  <c r="AG23" i="1"/>
  <c r="AD31" i="2" s="1"/>
  <c r="AD34" i="2" s="1"/>
  <c r="AF34" i="2" s="1"/>
  <c r="AG22" i="1"/>
  <c r="R31" i="2" s="1"/>
  <c r="R34" i="2" s="1"/>
  <c r="T34" i="2" s="1"/>
  <c r="C65" i="2" l="1"/>
  <c r="C67" i="2" s="1"/>
  <c r="C69" i="2" s="1"/>
  <c r="C50" i="2"/>
  <c r="C52" i="2" s="1"/>
  <c r="C54" i="2" s="1"/>
  <c r="C35" i="2"/>
  <c r="C37" i="2" s="1"/>
  <c r="C39" i="2" s="1"/>
  <c r="R61" i="2"/>
  <c r="R64" i="2" s="1"/>
  <c r="T64" i="2" s="1"/>
  <c r="AG30" i="1"/>
  <c r="BB46" i="2" s="1"/>
  <c r="BB49" i="2" s="1"/>
  <c r="BD49" i="2" s="1"/>
  <c r="AG29" i="1"/>
  <c r="AP46" i="2" s="1"/>
  <c r="AP49" i="2" s="1"/>
  <c r="AR49" i="2" s="1"/>
  <c r="AG19" i="1"/>
  <c r="BN16" i="2" s="1"/>
  <c r="BN19" i="2" s="1"/>
  <c r="BP19" i="2" s="1"/>
  <c r="AG18" i="1"/>
  <c r="BB16" i="2" s="1"/>
  <c r="BB19" i="2" s="1"/>
  <c r="BD19" i="2" s="1"/>
  <c r="AG17" i="1"/>
  <c r="AP16" i="2" s="1"/>
  <c r="AP19" i="2" s="1"/>
  <c r="AR19" i="2" s="1"/>
  <c r="AK28" i="1" l="1"/>
  <c r="AG28" i="1"/>
  <c r="AG26" i="1"/>
  <c r="F46" i="2" s="1"/>
  <c r="F49" i="2" s="1"/>
  <c r="H49" i="2" s="1"/>
  <c r="R49" i="2" l="1"/>
  <c r="T49" i="2" s="1"/>
  <c r="AD46" i="2"/>
  <c r="AD49" i="2" s="1"/>
  <c r="AF49" i="2" s="1"/>
  <c r="AP61" i="2"/>
  <c r="AP64" i="2" s="1"/>
  <c r="AR64" i="2" s="1"/>
  <c r="AK16" i="1"/>
  <c r="AG16" i="1"/>
  <c r="AD16" i="2" s="1"/>
  <c r="AD19" i="2" s="1"/>
  <c r="AF19" i="2" s="1"/>
  <c r="AK15" i="1"/>
  <c r="AH15" i="1"/>
  <c r="R16" i="2" s="1"/>
  <c r="R19" i="2" s="1"/>
  <c r="T19" i="2" s="1"/>
  <c r="AK21" i="1" l="1"/>
  <c r="F31" i="2"/>
  <c r="F34" i="2" s="1"/>
  <c r="H34" i="2" s="1"/>
  <c r="AK14" i="1"/>
  <c r="C22" i="2" l="1"/>
  <c r="AG14" i="1"/>
  <c r="AH14" i="1" s="1"/>
  <c r="F16" i="2" s="1"/>
  <c r="F19" i="2" s="1"/>
  <c r="H19" i="2" s="1"/>
</calcChain>
</file>

<file path=xl/sharedStrings.xml><?xml version="1.0" encoding="utf-8"?>
<sst xmlns="http://schemas.openxmlformats.org/spreadsheetml/2006/main" count="646" uniqueCount="337">
  <si>
    <t>055 - Instituto de Capacitación para el Trabajo del Estado de Michoacán</t>
  </si>
  <si>
    <t>Matriz de indicadores p/resultados</t>
  </si>
  <si>
    <t>Nivel</t>
  </si>
  <si>
    <t>Unidad Responsable del Indicador</t>
  </si>
  <si>
    <t>Alineación PLADIEM</t>
  </si>
  <si>
    <t>Objetivo (Resumen Narrativo)</t>
  </si>
  <si>
    <t>Nombre del Indicador</t>
  </si>
  <si>
    <t>Definición del Indicador</t>
  </si>
  <si>
    <t>Método de Cálculo</t>
  </si>
  <si>
    <t>Descripción del Método de Cálculo</t>
  </si>
  <si>
    <t>Tipo de Indicador</t>
  </si>
  <si>
    <t>Unidad de Medidad</t>
  </si>
  <si>
    <t>Dimensión</t>
  </si>
  <si>
    <t>Comportamiento del Indicador</t>
  </si>
  <si>
    <t>Frecuencia de Medición</t>
  </si>
  <si>
    <t>Medios de verificación</t>
  </si>
  <si>
    <t>LÍNEA BASE</t>
  </si>
  <si>
    <t>META Y PERIODO DE CUMPLIMIENTO</t>
  </si>
  <si>
    <t>Supuestos</t>
  </si>
  <si>
    <t>Estrategias</t>
  </si>
  <si>
    <t>Valor Absoluto</t>
  </si>
  <si>
    <t>Valor Relativo</t>
  </si>
  <si>
    <t>Año</t>
  </si>
  <si>
    <t>Periodo</t>
  </si>
  <si>
    <t>Fin</t>
  </si>
  <si>
    <t xml:space="preserve"> </t>
  </si>
  <si>
    <t>Contribuir en el crecimiento porcentual del salario diario asociado a trabajadores asegurados en el IMSS.</t>
  </si>
  <si>
    <t>Crecimiento porcentual del salario diario asociado a trabajadores asegurados en el IMSS</t>
  </si>
  <si>
    <t>((Salario diario [anualizado] asociado a trabajadores asegurados en el IMSS en el periodo t / Salario
diario [anualizado] asociado a trabajadores asegurados en el IMSS en el periodo t-1) -1) * 100</t>
  </si>
  <si>
    <t>Este indicador refleja las variaciones porcentuales en el salario de trabajadores asegurados,
registrado en el Instituto Mexicano del Seguro Social (IMSS) al día último del periodo.</t>
  </si>
  <si>
    <t>Estratégico</t>
  </si>
  <si>
    <t>Tasa de variación</t>
  </si>
  <si>
    <t>Eficacia</t>
  </si>
  <si>
    <t>Ascendente</t>
  </si>
  <si>
    <t>Anual</t>
  </si>
  <si>
    <t>Secretaría del Trabajo y Previsión Social (STPS). Estadísticas del Sector Laboral. Disponible en:
https://www.stps.gob.mx/gobmx/estadisticas/</t>
  </si>
  <si>
    <t xml:space="preserve">- </t>
  </si>
  <si>
    <t>Año: 2021 Meta: 2027</t>
  </si>
  <si>
    <t>-</t>
  </si>
  <si>
    <t>Que existan suficientes oportunidades de empleo.</t>
  </si>
  <si>
    <t>Impartir cursos y talleres de capacitación para mejorar e incrementar las aptitudes laborales de los trabajadores, para facilitar su inserción a la Población en edad de trabajar.</t>
  </si>
  <si>
    <t>Propósito</t>
  </si>
  <si>
    <t>La Población en edad de trabajar de 15 años y mas que saben leer y escribir obtienen una capacitación adecuada con habilidades y competencias laborales eficientes que les permite un buen desarrollo profesional.</t>
  </si>
  <si>
    <t>Porcentaje de estudiantes inscritos en los cursos de capacitación del ICATMI que contribuyen a la población en edad de trabajar.</t>
  </si>
  <si>
    <t>Medir la cantidad de personas en edad de trabajar qye recibieron capacitación y que pueden insertarse al mercado laboral</t>
  </si>
  <si>
    <t>(Total de Inscripciones en el ICATMI en el año vigente/Población en Edad de Trabajar del Estado de Michoacán)*100</t>
  </si>
  <si>
    <t>TI2023= Total de Inscripciones en el ICATMI en el año vigente.
PET= Total de la población en edad de trabajar</t>
  </si>
  <si>
    <t>Gestión</t>
  </si>
  <si>
    <t>Porcentaje</t>
  </si>
  <si>
    <t>50000</t>
  </si>
  <si>
    <t>La población en edad de trabajar se inscriba a los cursos de capacitación</t>
  </si>
  <si>
    <t>Promocionar y difundir más al Instituto además brindar cursos de calidad y adecuada para y en el trabajo de acuerdo a la demanda.</t>
  </si>
  <si>
    <t>01 Dirección General</t>
  </si>
  <si>
    <t>PB 3.4.2.2 Generar planes de capacitación el trabajo de libre acceso, así como cursos de actualización para las y los beneficiarios de sectores prioritarios.</t>
  </si>
  <si>
    <t>Capacitaciones pertinentes para el trabajo impartidas</t>
  </si>
  <si>
    <t>Eficiencia</t>
  </si>
  <si>
    <t>Semestral</t>
  </si>
  <si>
    <t>Sistema de Inscripciones del ICATMI con el link de acceso https://sistemas.icatmi.edu.mx/inscripciones/login.</t>
  </si>
  <si>
    <t>41542</t>
  </si>
  <si>
    <t>0 %</t>
  </si>
  <si>
    <t>Enero- Diciembre</t>
  </si>
  <si>
    <t>20%</t>
  </si>
  <si>
    <t>Exista demanda en los servicios de capacitación que ofrece el ICATMI por parte de la población en edad de trabajar.</t>
  </si>
  <si>
    <t>Generar cursos atractivos y novedosos para atraer a la población en edad de trabajar y fortalecer la promoción y difusión de los mismos.</t>
  </si>
  <si>
    <t>Coordinación y participación en actividades institucionales</t>
  </si>
  <si>
    <t>Porcentaje de reportes donde se describen las actividades realizadas por el titular</t>
  </si>
  <si>
    <t>Mide las actividades institucionales que realiza el titular de la entidad para el buen desempeño y funcionalidad del instituto</t>
  </si>
  <si>
    <t>(RR/RP)*100</t>
  </si>
  <si>
    <t>RR=Reportes realizados
RP=Reportes programados</t>
  </si>
  <si>
    <t>Regular</t>
  </si>
  <si>
    <t>Mensual</t>
  </si>
  <si>
    <t>Informes de la Dirección General del Instituto.</t>
  </si>
  <si>
    <t>12</t>
  </si>
  <si>
    <t>100%</t>
  </si>
  <si>
    <t>Se llevan a cabo reuniones, mesas de trabajo, visitas y supervisiones a los centros de trabajo, entre otros. Asi como participación en las reuniones nacionales de los ICAT`s.</t>
  </si>
  <si>
    <t>Supervisiones y visitas a los Planteles y Acciones Móviles.</t>
  </si>
  <si>
    <t>02 Dirección de Planeación y Evaluación</t>
  </si>
  <si>
    <t>Capacidad instalada determinada del mobiliario y equipó de las aulas/talleres donde se imparten las capacitaciones</t>
  </si>
  <si>
    <t>Promedio de capacidad instalada de Instituto</t>
  </si>
  <si>
    <t>Mide la cantidad promedio de mobiliario y equipo que se tiene en cada aula/taller donde se imparte la capacitación  de los centros de trabajo que pertenecen al Instituto para determinar la capacidad máxima de estudiantes que se pueden atender.</t>
  </si>
  <si>
    <t>SPCI/ TCT</t>
  </si>
  <si>
    <t>SPCI=Sumatoria del promedio de capacidad instalada de cada centro de trabajo
TCT= 34, total de centros de trabajo del ICATMI</t>
  </si>
  <si>
    <t>Promedio</t>
  </si>
  <si>
    <t>Sistema de capacidad instalada a cargo del departamento de planeación. https://sistemas.icatmi.edu.mx/cap_inst/login.htm</t>
  </si>
  <si>
    <t>80%</t>
  </si>
  <si>
    <t>15</t>
  </si>
  <si>
    <t>100 %</t>
  </si>
  <si>
    <t>Existan convocatorias para la adquisión de mobiliario y equipo, asi como, mantenimiento a la infraestructura  de las aula/talleres de capacitación.</t>
  </si>
  <si>
    <t>Supervisar el registro del mobiliario y equipo que se dio de alta en el sistema de capacidad instalada y compararlo con las supervisiones físicas.</t>
  </si>
  <si>
    <t>Supervisión a los centros de trabajo del Instituto</t>
  </si>
  <si>
    <t>Porcentaje de Planteles que fueron inspeccionados respecto al total de planteles del instituto.</t>
  </si>
  <si>
    <t>Mide la cantidad de centros de trabajo que son inspeccionados para detectar sus necesidades y verificar sus procesos y actividades que desempeñan.</t>
  </si>
  <si>
    <t>(PS/ TP)*100</t>
  </si>
  <si>
    <t>PS=Planteles supervisados
TP= Total de Planteles del Instituo</t>
  </si>
  <si>
    <t>Trimestral</t>
  </si>
  <si>
    <t>Informe de las guias de supervisión y reporte del cuadro de necesidades elaborado por  la Dirección de Planeación y Evaluación.</t>
  </si>
  <si>
    <t>21</t>
  </si>
  <si>
    <t>22</t>
  </si>
  <si>
    <t>Se cuenta con las herramientas y recursos necesarios para realizar las supervisiones.</t>
  </si>
  <si>
    <t>Se realizará un programa anual para supervisar a los 22 Planteles del Instituto y se llevará una lista de check list para verificar diversos temas del área.</t>
  </si>
  <si>
    <t>03 Dirección Técnico-Académica</t>
  </si>
  <si>
    <t>Sistema de Inscripciones del ICATMI con el link de acceso https://sistemas.icatmi.edu.mx/inscripciones/login.php, y reporte de control escolar a cargo de la DirecciónTécnico Académica.</t>
  </si>
  <si>
    <t>28000</t>
  </si>
  <si>
    <t>Diciembre- Diciembre</t>
  </si>
  <si>
    <t>0</t>
  </si>
  <si>
    <t>Capacitación para el trabajo a la población abierta que sepa leer y escribir</t>
  </si>
  <si>
    <t>Porcentaje de inscripciones registradas de la población abierta respecto al total de inscripciones del Instituto</t>
  </si>
  <si>
    <t xml:space="preserve">Mide la cantidad de personas que se inscriben en los cursos de capacitación que se imparten específicamente en los lugares del Instituto como en Planteles, Acciones Móviles y Extramuros sin tomar en cuenta las que se imparten en empresas, instituciones o </t>
  </si>
  <si>
    <t>(IRCPA/TII)*100</t>
  </si>
  <si>
    <t>IRCPA=Inscripciones registradas en las capacitaciones a población abierta
TII=Total de inscripciones del Instituto</t>
  </si>
  <si>
    <t>45000</t>
  </si>
  <si>
    <t>90%</t>
  </si>
  <si>
    <t>96%</t>
  </si>
  <si>
    <t>Exista demanda en los servicios de capacitación que se oferta en los centros de trabajo del ICATMI.</t>
  </si>
  <si>
    <t>Implementar cursos novedosos y atractivos, así como ofrecer cursos de acuerdo a la demanda de cada región.</t>
  </si>
  <si>
    <t>100</t>
  </si>
  <si>
    <t>Capacitación especializada para y en el trabajo impartida</t>
  </si>
  <si>
    <t>Porcentaje de inscripciones registradas en la capacitación especializada</t>
  </si>
  <si>
    <t>Mide la cantidad de inscripciones registradas en los cursos de capacitación que se ofrecen e imparten para los empleados de las empresas e instituciones.</t>
  </si>
  <si>
    <t>(TICE/TI)*100</t>
  </si>
  <si>
    <t>TICE= Total de inscripciones de capacitación especializada
TI=Total de inscripciones del Instituto</t>
  </si>
  <si>
    <t>Sistema de Inscripciones del ICATMI con el link de acceso https://sistemas.icatmi.edu.mx/inscripciones/login.php, y reporte de control escolar a cargo de la DirecciónTécnico Académica. Adicionalmente la  Estadística Básica Trimestral ICAT concentrada por la Dirección de Planeación y Evaluación.</t>
  </si>
  <si>
    <t>2100</t>
  </si>
  <si>
    <t>4.2%</t>
  </si>
  <si>
    <t>Exista demanda en el sector privado y público para ofrecerle los servicios de capacitación.</t>
  </si>
  <si>
    <t>Fortalecer la promoción y difusión a través de acercamientos con el sector privado y público del Estado.</t>
  </si>
  <si>
    <t>Certificación de candidatos en estándares de competencia laboral RED CONOCER</t>
  </si>
  <si>
    <t>Promedio de personas certificadas en estándares de competencia ocupacional RED CONOCER</t>
  </si>
  <si>
    <t>Mide la cantidad de personas que resultaron competentes en algún estándar de competencia laboral de la RED CONOCER referente al total de candidatos que fueron evaluados.</t>
  </si>
  <si>
    <t>(CE/TC)*100</t>
  </si>
  <si>
    <t>315</t>
  </si>
  <si>
    <t>98%</t>
  </si>
  <si>
    <t>470</t>
  </si>
  <si>
    <t>Actualización y/o aprobación de nuevos estándares de competencia laboral por parte de la RED CONOCER a nivel Federal y que exista demanda por parte de los usuarios.</t>
  </si>
  <si>
    <t>Fortalecer las promociones de la RED CONOCER y ampliar el catálogo de certificaciones de acuerdo a las necesidades del Estado.</t>
  </si>
  <si>
    <t>04 Dirección de Vinculación con el Entorno</t>
  </si>
  <si>
    <t>Acreditación de capacitandos</t>
  </si>
  <si>
    <t>Porcentaje de personas que acreditaron sus capacitaciones</t>
  </si>
  <si>
    <t>Mide la cantidad eficiencia terminal de las personas referente al total de las personas que se registraron en los cursos de capacitación</t>
  </si>
  <si>
    <t>(PAC/TI)*100</t>
  </si>
  <si>
    <t>PAC=Personas que acreditaron sus capacitaciones
TI= Total de inscripciones</t>
  </si>
  <si>
    <t>Sistema de Inscripciones del ICATMI con el link de acceso https://sistemas.icatmi.edu.mx/inscripciones/login.php, que maneja el área de vinculación con el entorno para realizar las encuestas. Adicionalmente el reporte de control escolar a cargo de la DirecciónTécnico Académica</t>
  </si>
  <si>
    <t>26700</t>
  </si>
  <si>
    <t>65%</t>
  </si>
  <si>
    <t>35000</t>
  </si>
  <si>
    <t>70%</t>
  </si>
  <si>
    <t>Los cursos no cumplan con los requerimientos de los estudiantes.</t>
  </si>
  <si>
    <t>Revisar la calidad de las capacitaciones que se ofertan y supervisar que se cuente con la infraestructura necesaria.</t>
  </si>
  <si>
    <t>Colocación a través de la bolsa de trabajo</t>
  </si>
  <si>
    <t>Porcentaje de estudiantes colocados</t>
  </si>
  <si>
    <t>Mide la cantidad de egresados que se incorporan al mercado laboral respecto al total de estudiantes que se inscriben a los cursos de capacitación y que no tienen trabajo.</t>
  </si>
  <si>
    <t>(ECT/EIPE)*100</t>
  </si>
  <si>
    <t>ECT=Estudiantes colocados en un trabajo
EIPE=Estudiantes inscritos para emplearse</t>
  </si>
  <si>
    <t>Reporte de colocación generado por el área de vinculación con el entorno.</t>
  </si>
  <si>
    <t>2.9%</t>
  </si>
  <si>
    <t>Las empresas y/o instituciones envíen las vacantes que requieren.</t>
  </si>
  <si>
    <t>Generar una lista de vacantes obtenidos por las empresas e instituciones de la región y promocionarlas con los estudiantes del Instituto para que se inserten en el mercado laboral o mejores su situación laboral si fuera el caso.</t>
  </si>
  <si>
    <t>Promedio de estudiantes inscritos en los cursos de capacitación por evento promocional impreso</t>
  </si>
  <si>
    <t>Mide la cantidad promedio de estudiantes que se inscriben en los cursos de capacitación a través de los eventos donde se entrega material de promoción impresa.</t>
  </si>
  <si>
    <t>(EIPI/EP)*100</t>
  </si>
  <si>
    <t>EIPI=Estudiantes inscritos por la promoción impresa
EP=Eventos de promoción</t>
  </si>
  <si>
    <t>Portafolio de evidencias de la Dirección de vinculación con el entorno</t>
  </si>
  <si>
    <t>19%</t>
  </si>
  <si>
    <t>Exista demanda en las centros de trabajo del Instituto para impartir los cursos de capacitación.</t>
  </si>
  <si>
    <t>Generar un análisis de cada centro de trabajo para fortalecer su promoción en medios impresos como volantes, trípticos, etc.</t>
  </si>
  <si>
    <t>Porcentaje de Inscripciones en cursos especializados generadas por convenios</t>
  </si>
  <si>
    <t>Mide la cantidad de inscripciones que se generan a través de los convenios generados para los trabajadores de las empresas e instituciones en proporción al total de las inscripciones de los cursos especializados.</t>
  </si>
  <si>
    <t>(ICCE/TICE)*100</t>
  </si>
  <si>
    <t>ICCE=Inscripciones por convenio de las capacitaciones especializadas
TICE= Total de inscripciones en cursos especializados</t>
  </si>
  <si>
    <t>Reporte de inscripciones generado por el área de Vinculación con el entorno</t>
  </si>
  <si>
    <t>85%</t>
  </si>
  <si>
    <t>Los entes públicos y privados estén interesados en firmar un convenio de colaboración con el ICATMI para brindarles capacitación a su personal.</t>
  </si>
  <si>
    <t>Fortalecer la gestión y vinculación con los sectores del Estado para promociona la oferta educativa del ICATMI.</t>
  </si>
  <si>
    <t>Generación de proyectos productivos de estudiantes y egresados</t>
  </si>
  <si>
    <t>Porcentaje de proyectos productivos generados</t>
  </si>
  <si>
    <t>Mide la cantidad de proyectos terminados por los estudiantes y egresados del instituto referente a los registrados.</t>
  </si>
  <si>
    <t>(PPC/PPR)*100</t>
  </si>
  <si>
    <t>PPC=Proyectos productivos concluidos
PPR=Proyectos productivos registrados</t>
  </si>
  <si>
    <t>Reporte de proyectos recibidos y constancia de validación de los proyecos, generados por el área de vinculación</t>
  </si>
  <si>
    <t>80</t>
  </si>
  <si>
    <t>32%</t>
  </si>
  <si>
    <t>75%</t>
  </si>
  <si>
    <t>Que existan emprendedores en los Planteles y Acciones Móviles del Instituto interesados en generar proyectos productivos.</t>
  </si>
  <si>
    <t>Se generará convocatoria para la participación de los interesados y se les dará un acompañamiento con capacitaciones hasta lograr concluir su proyecto productivo.</t>
  </si>
  <si>
    <t>05 Dirección de Administración</t>
  </si>
  <si>
    <t>NA 3.1.1.1 Contribuir a la sostenibilidad de las finanzas públicas a través del saneamiento derivado de un manejo eficaz de la deuda pública e implementación de medidas de austeridad del gasto público acorde a la austeridad republicana.</t>
  </si>
  <si>
    <t>(TTA/TTS)*100</t>
  </si>
  <si>
    <t>TTA=Total de trámites atendidos
TTS=Total de trámites solicitados)</t>
  </si>
  <si>
    <t>440</t>
  </si>
  <si>
    <t>Se cuente con las requisiciones y solicitudes de las áreas, Planteles, acciones móviles, así como los recibos de servicios generales.</t>
  </si>
  <si>
    <t>Se generarán formatos normativos para las requisiciones de materiales y suministros, así como servicios generales.</t>
  </si>
  <si>
    <t>Porcentaje de servicios de mantenimiento de mobiliario y equipo realizadas</t>
  </si>
  <si>
    <t>Mide la cantidad de mantenimientos del mobiliario y equipo que se encuentran en la aulas/talleres atendidos respecto a las rutinas de mantenimiento que e tienen programadas</t>
  </si>
  <si>
    <t>(TSMMER/TSMMEP)*100</t>
  </si>
  <si>
    <t>TSMMEA=Total de servicios de mantenimiento de maquinaria y equipo realizados
TSMMEP=Total de servicios de mantenimiento de maquinaria y equipo  programados</t>
  </si>
  <si>
    <t>Programa de Mantenimientos, bitácora e informes elaborados por el departamento de Recursos Materiales.</t>
  </si>
  <si>
    <t>Se cuente con la capacidad y herramientas necesarias para proporcionar el mantenimiento solicitado.</t>
  </si>
  <si>
    <t>Se generarán un programa de mantenimiento preventivo y correctivo para atender las necesidades de todas las áreas del Instituto, y se elabora una bitácora e informe correspondiente.</t>
  </si>
  <si>
    <t>Tramites para la adquisición de materiales, insumos necesarios y servicios generales para la operación del Instituto</t>
  </si>
  <si>
    <t>Porcentaje de tramite de las solicitudes y requisiciones atendidas</t>
  </si>
  <si>
    <t>Mide la cantidad de solicitudes para la adquisición de materiales, insumos necesarios o servicios generales para la operación del instituto.</t>
  </si>
  <si>
    <t>Informes Financieros publicados trimestralmente https://icatmi.michoacan.gob.mx/informacion-financiera</t>
  </si>
  <si>
    <t>Resultado del Método de Cálculo</t>
  </si>
  <si>
    <t>CE=Certificados emitidos 
TCEC=Total de candidatos en los estándares de competencia</t>
  </si>
  <si>
    <t>NOTA</t>
  </si>
  <si>
    <t>Método de cálculo</t>
  </si>
  <si>
    <t>Componente 1</t>
  </si>
  <si>
    <t>Verde</t>
  </si>
  <si>
    <t>Amarillo</t>
  </si>
  <si>
    <t>Rojo</t>
  </si>
  <si>
    <t>Total</t>
  </si>
  <si>
    <t>Valor</t>
  </si>
  <si>
    <t>Antes</t>
  </si>
  <si>
    <t>Puntero</t>
  </si>
  <si>
    <t>Después</t>
  </si>
  <si>
    <t>ACTIVIDAD 1.1</t>
  </si>
  <si>
    <t>Indicador</t>
  </si>
  <si>
    <t>Línea</t>
  </si>
  <si>
    <t>Marcador</t>
  </si>
  <si>
    <t>Actividad 1.1</t>
  </si>
  <si>
    <t>Actividad 1.2</t>
  </si>
  <si>
    <t>Variable</t>
  </si>
  <si>
    <t>Actividad 1.3</t>
  </si>
  <si>
    <t>Actividad 1.4</t>
  </si>
  <si>
    <t>ACTIVIDAD 1.3</t>
  </si>
  <si>
    <t>ACTIVIDAD 1.2</t>
  </si>
  <si>
    <t>ACTIVIDAD 1.4</t>
  </si>
  <si>
    <t>ACTIVIDAD 1.5</t>
  </si>
  <si>
    <t>ACTIVIDAD 1.6</t>
  </si>
  <si>
    <t>Componente 2</t>
  </si>
  <si>
    <t>Componente 3</t>
  </si>
  <si>
    <t>Componente 4</t>
  </si>
  <si>
    <t>ACTIVIDAD 2.1</t>
  </si>
  <si>
    <t>ACTIVIDAD 2.2</t>
  </si>
  <si>
    <t>ACTIVIDAD 2.3</t>
  </si>
  <si>
    <t>ACTIVIDAD 2.4</t>
  </si>
  <si>
    <t>Actividad 2.1</t>
  </si>
  <si>
    <t>Actividad 2.2</t>
  </si>
  <si>
    <t>Actividad 2.3</t>
  </si>
  <si>
    <t>Actividad 3.1</t>
  </si>
  <si>
    <t>ACTIVIDAD 3.1</t>
  </si>
  <si>
    <t>ACTIVIDAD 3.2</t>
  </si>
  <si>
    <t>Actividad 4.1</t>
  </si>
  <si>
    <t>Actividad 4.2</t>
  </si>
  <si>
    <t>ACTIVIDAD 4.1</t>
  </si>
  <si>
    <t>ACTIVIDAD 4.2</t>
  </si>
  <si>
    <t>SA - Subsidios para Organismos Descentralizados Estatales (Media Superior)</t>
  </si>
  <si>
    <t>Actividad 4.3</t>
  </si>
  <si>
    <t>Actividad 4.4</t>
  </si>
  <si>
    <t>ACTIVIDAD 3.3</t>
  </si>
  <si>
    <t>ACTIVIDAD 3.4</t>
  </si>
  <si>
    <t>ACTIVIDAD 3.5</t>
  </si>
  <si>
    <t>ACTIVIDAD 4.4</t>
  </si>
  <si>
    <t>ACTIVIDAD 4.3</t>
  </si>
  <si>
    <t>La Capacidad Instalada del Instituto es para dar una atención promedio de 12 personas por aula/taller.</t>
  </si>
  <si>
    <t>Avance al 4to. Trimestre</t>
  </si>
  <si>
    <t>4to. Trimestre</t>
  </si>
  <si>
    <t>El año pasado el promedio del salario diario asociado a trabajadores aseguradosen el IMSS fue de 430.10 por lo que en este año se tuvo un incremento del 9%, 2% más de la meta esperada de acuerdo a la ficha técnica del indicador en el PLADIEM</t>
  </si>
  <si>
    <t>De acuerdo con el INEGI, la población en edad de trabajar al tercer trimestre del año fue de 3,728,393, lo que el ICATMI representa en capacitaciones a esa población equivale al 1.5%</t>
  </si>
  <si>
    <t>El indicador muestra un crecimiento del 31% desde el año 2022, mñas de lo esperado para este año.  En el 2022 se generaron 41,452 inscripciones y en este 2024 se generaron 54,529 inscripciones</t>
  </si>
  <si>
    <t>Al cierre del año se cumplio con el indicador esperado.</t>
  </si>
  <si>
    <t>Al cierre del año se  inscribieron 51,170 personas a los cursos de población abiarta, 7% más de lo esperado.</t>
  </si>
  <si>
    <t>Al cuarto trimestre del año se han capacitado a 490 trabajadores del Instituto.</t>
  </si>
  <si>
    <t>El indicador muestra un 19% adicional a la meta programada.</t>
  </si>
  <si>
    <t>El indicador muestra un 68% adicional a la meta programada.</t>
  </si>
  <si>
    <t>Al cierre del año se registraron 11,745 inscripciones a través de algún convenio, por lo que el indicador quedo por debajo de lo esperado.</t>
  </si>
  <si>
    <t>Al cierre del año el indicador quedo por debajo de la meta programada, ya que se logó supervisar únicamente a 20 planteles.</t>
  </si>
  <si>
    <t>Al cuarto trimestre serealizaron 514 procesos para la adquisición de materiales, insumos y servicios generales.</t>
  </si>
  <si>
    <t>Al Cuarto Trimestre se realizaron mantenimientos de maquinaria y equipo a 26 Planteles, por tanto  el indicador quedo por debajo de la meta programada, ya que se tenían contempladas 2 manenimientos por plantel.</t>
  </si>
  <si>
    <t>Al cierre del año, se cumplio con el indicador establecido.</t>
  </si>
  <si>
    <t>Al cierre del año, este indicador muestra que se tuvo  1.8% adicional de lo esperado, ya que se generaron 3,359 inscripciones en los servicios de capacitación especializados como CEFORMA, CONOCER y CETRANSPORTA. La meta era generar 2,100 inscricpiones lo equivalente al 4.2% del total de las inscripciones.</t>
  </si>
  <si>
    <t>Al cuarto trimestre del año, se han aplicado 42 evaluaciones ROCO, por lo que el indicador quedó arriba de lo esperado.</t>
  </si>
  <si>
    <t>Al cierre del año se se generaron 2402 inscripciones de los trabajadores de empresas públicas y privadas a las que se les brinda la capacitación, por lo que el indicador quedo 60% por arriba de lo esperado.</t>
  </si>
  <si>
    <t>Al cierre del año, se generaron 425 inscripciones de personasen los cursos para lograr una certificación del CONOCER.</t>
  </si>
  <si>
    <t>Este indicador cumplio con la meta.</t>
  </si>
  <si>
    <t>Al cuarto trimestre se registraro 66 proyectos productivos, por lo que el indicador quedó por debajo de la meta.</t>
  </si>
  <si>
    <t>De acuerdo a los datos registrados en el sistema de inscricpiones regerente a las egresiones, se acreditaron 44,479 personas en los diferentes servicios de capacitación por lo que la eficiencia terminal es del 82%, cabe mencionar que se acreditaron a personas del año 2023 ya que sus cursos terminaron en este 2024.</t>
  </si>
  <si>
    <t>EJERCICIO 2025</t>
  </si>
  <si>
    <t>INEGI.https://www.inegi.org.mx/contenidos/saladeprensa/boletines/2024/ENOE/ENOE2024_12_mich.pdf</t>
  </si>
  <si>
    <t>Año: 2025 Meta: 2025</t>
  </si>
  <si>
    <t>Tasa de variación de las inscripciones en las capacitaciones del 2022 al 2025</t>
  </si>
  <si>
    <t>Mide el crecimiento de las inscripciones de los estudiantes que son beneficiados con cursos de capacitación del instituto desde el año 2022 al 2025</t>
  </si>
  <si>
    <t>(((TI2025-TI2022)/TI2022)*100</t>
  </si>
  <si>
    <t>TI2022=Total de inscripciones del año 2022
TI2024=Total de inscripciones del año 2025</t>
  </si>
  <si>
    <t>Año: 2025</t>
  </si>
  <si>
    <t>Actualización de la oferta educativa de los programas de extensión a través de las academias</t>
  </si>
  <si>
    <t>Porcentaje de programas de extensión actualizados respecto al total de los programas de extensión</t>
  </si>
  <si>
    <t>Mide la cantidad de planes/programas de estudio que son actualizados por los instructores del instituto referente a toda la oferta educativa existente de cursos de extensión</t>
  </si>
  <si>
    <t>(PEA/TPE)*100</t>
  </si>
  <si>
    <t>PEA=Programas de extensión actualizados
TPE=Total de programas de extensión</t>
  </si>
  <si>
    <t>Catálogo de la Oferta Académica de la Dirección Técnico Académica</t>
  </si>
  <si>
    <t>16%</t>
  </si>
  <si>
    <t>50</t>
  </si>
  <si>
    <t>8%</t>
  </si>
  <si>
    <t>Exista una demanda de cursos nuevos por parte de la sociedad de cada región.</t>
  </si>
  <si>
    <t>Solicitar a los centros de trabajo del ICATMI realicen un estudio de mercado para conocer las necesidades de capacitación de su región.</t>
  </si>
  <si>
    <t xml:space="preserve">Promoción y Difusión de los servicios institutcionales </t>
  </si>
  <si>
    <t>Mantenimiento a la infraestructura, mobiliario y equipo del Instituto.</t>
  </si>
  <si>
    <t>Cobertura municipal atendida con capacitaciones</t>
  </si>
  <si>
    <t>Porcentaje de Municipios Atendidos con Capacitación</t>
  </si>
  <si>
    <t>Mide la cantidad de los 113 municipios del Estado de Michoacán en donde se imparte la capacitación para el trabajo</t>
  </si>
  <si>
    <t>(MA/TME)*100</t>
  </si>
  <si>
    <t>MA=Municipios atendidos
TME=Total de Municipios del Estado</t>
  </si>
  <si>
    <t>113</t>
  </si>
  <si>
    <t>Se tenga demanda para los cursos, instructores y espacios físicos para abarcar toda la geografía michoacana</t>
  </si>
  <si>
    <t>Fortalecer la promoción y difusión de los servicios del ICATMI en todo el Estado.</t>
  </si>
  <si>
    <t>Capacitación para el trabajo en lugares extramuros</t>
  </si>
  <si>
    <t>Porcentaje de inscripciones en lugares extramuros respecto al total de inscripciones</t>
  </si>
  <si>
    <t>Mide la cantidad de inscripciones registradas en los cursos de capacitación que no estan en los Planteles y Acciones Móviles del Instituto</t>
  </si>
  <si>
    <t>(IE/TI)*100</t>
  </si>
  <si>
    <t>IE=inscripciones en extramuros
TI=total de inscripciones</t>
  </si>
  <si>
    <t>56%</t>
  </si>
  <si>
    <t>Se tenga demanda, instructores y espacios físicos para abarcar toda la geografía michoacana</t>
  </si>
  <si>
    <t>Capacitación para los operadores del autotransporte de carga pesada público y privado, que contribuye a uno de los requisitos para la obtención de su licencia Federal.</t>
  </si>
  <si>
    <t>Porcentaje de transportistas inscritos en los cursos de capacitación respecto a las inscripciones de cursos especializados.</t>
  </si>
  <si>
    <t>Mide la cantidad de operadores registrados en los cursos de capacitación para que cumplan uno de los requisitos de la obtención de la licencia federal B y C, ya sea nacional e internacional respecto a las inscripciones de los cursos especializados.</t>
  </si>
  <si>
    <t>(OTI/TICE)*100</t>
  </si>
  <si>
    <t>OTI=Operadores de transporte inscritos en los cursos 
TICE=Total de inscripciones en cursos especializados</t>
  </si>
  <si>
    <t>4.8%</t>
  </si>
  <si>
    <t>Los operadores del autotransporte estén interesados en adquirir una licencia federal para conducir.</t>
  </si>
  <si>
    <t>Promocionar el centro de autotransporte autorizado por la SICT que acaba de ser reconocido en el ICATMI y realizar vínculos con el sector del autotransporte.</t>
  </si>
  <si>
    <t>Capacitación y actualización al personal del Instituto.</t>
  </si>
  <si>
    <t>Actividad 4.5</t>
  </si>
  <si>
    <t>Componente 5</t>
  </si>
  <si>
    <t>Actividad 5.1</t>
  </si>
  <si>
    <t>Capacitación al capital humano de las empresas, dependencias, organismos, instituciones, etc. De acuerdo a la demanda específica (CEFORMA EMPRESARIAL)</t>
  </si>
  <si>
    <t>Enero-Septiembre</t>
  </si>
  <si>
    <t>Enero-septiembre</t>
  </si>
  <si>
    <t>Realizó</t>
  </si>
  <si>
    <t>Supervisó</t>
  </si>
  <si>
    <t>Autorizó</t>
  </si>
  <si>
    <t>M.M.C.M.Alinne Serrano Adame</t>
  </si>
  <si>
    <t>M.D.H. Antonio Villegas Zepeda</t>
  </si>
  <si>
    <t>Dr. Marco Antonio Flores de la Torre</t>
  </si>
  <si>
    <t>Jefa del Departamento de Evaluación</t>
  </si>
  <si>
    <t>Directora de Planeación y Evaluación</t>
  </si>
  <si>
    <t>Director General del ICATMI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</si>
</sst>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7" x14ac:knownFonts="1">
    <font>
      <sz val="11"/>
      <color theme="1"/>
      <name val="Gibson Book"/>
      <family val="2"/>
      <scheme val="minor"/>
    </font>
    <font>
      <sz val="11"/>
      <color theme="1"/>
      <name val="Gibson Book"/>
      <family val="3"/>
    </font>
    <font>
      <b/>
      <sz val="10"/>
      <color rgb="FFFFFFFF"/>
      <name val="Gibson Book"/>
      <family val="3"/>
    </font>
    <font>
      <sz val="10"/>
      <color theme="1"/>
      <name val="Gibson Book"/>
      <family val="3"/>
    </font>
    <font>
      <sz val="9"/>
      <color theme="1"/>
      <name val="Gibson Book"/>
      <family val="3"/>
    </font>
    <font>
      <sz val="9"/>
      <color rgb="FF000000"/>
      <name val="Gibson Book"/>
      <family val="3"/>
    </font>
    <font>
      <sz val="11"/>
      <color theme="1"/>
      <name val="Gibson Book"/>
      <family val="2"/>
      <scheme val="minor"/>
    </font>
    <font>
      <sz val="11"/>
      <color theme="0"/>
      <name val="Gibson Book"/>
      <family val="2"/>
      <scheme val="minor"/>
    </font>
    <font>
      <b/>
      <sz val="10"/>
      <color theme="0"/>
      <name val="Gibson Book"/>
      <family val="3"/>
    </font>
    <font>
      <b/>
      <sz val="10"/>
      <color theme="1"/>
      <name val="Gibson Book"/>
      <family val="3"/>
    </font>
    <font>
      <b/>
      <sz val="11"/>
      <color theme="1"/>
      <name val="Gibson Book"/>
      <family val="3"/>
    </font>
    <font>
      <sz val="13"/>
      <color theme="1"/>
      <name val="Gibson Book"/>
      <family val="3"/>
    </font>
    <font>
      <b/>
      <sz val="13"/>
      <color rgb="FF000000"/>
      <name val="Gibson Book"/>
      <family val="3"/>
    </font>
    <font>
      <b/>
      <sz val="12"/>
      <color rgb="FFFFFFFF"/>
      <name val="Gibson Book"/>
      <family val="3"/>
    </font>
    <font>
      <b/>
      <sz val="12"/>
      <color theme="0"/>
      <name val="Gibson Book"/>
      <family val="3"/>
    </font>
    <font>
      <sz val="12"/>
      <color rgb="FF000000"/>
      <name val="Gibson Book"/>
      <family val="3"/>
    </font>
    <font>
      <sz val="12"/>
      <color theme="1"/>
      <name val="Gibson Book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6A0F49"/>
      </patternFill>
    </fill>
    <fill>
      <patternFill patternType="solid">
        <fgColor rgb="FF6A0F49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A0F49"/>
        <bgColor indexed="64"/>
      </patternFill>
    </fill>
    <fill>
      <patternFill patternType="solid">
        <fgColor rgb="FF4A001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/>
    <xf numFmtId="0" fontId="3" fillId="0" borderId="0" xfId="0" applyFont="1"/>
    <xf numFmtId="0" fontId="4" fillId="0" borderId="0" xfId="0" applyFont="1"/>
    <xf numFmtId="9" fontId="1" fillId="0" borderId="0" xfId="2" applyFont="1"/>
    <xf numFmtId="0" fontId="0" fillId="0" borderId="8" xfId="0" applyBorder="1"/>
    <xf numFmtId="0" fontId="0" fillId="0" borderId="9" xfId="0" applyBorder="1"/>
    <xf numFmtId="1" fontId="0" fillId="0" borderId="9" xfId="2" applyNumberFormat="1" applyFont="1" applyBorder="1"/>
    <xf numFmtId="2" fontId="0" fillId="0" borderId="9" xfId="0" applyNumberFormat="1" applyBorder="1"/>
    <xf numFmtId="0" fontId="0" fillId="0" borderId="10" xfId="0" applyBorder="1"/>
    <xf numFmtId="2" fontId="0" fillId="0" borderId="11" xfId="0" applyNumberFormat="1" applyBorder="1"/>
    <xf numFmtId="9" fontId="0" fillId="0" borderId="0" xfId="0" applyNumberFormat="1"/>
    <xf numFmtId="9" fontId="0" fillId="0" borderId="0" xfId="2" applyFont="1"/>
    <xf numFmtId="0" fontId="9" fillId="2" borderId="0" xfId="0" applyFont="1" applyFill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4" fillId="0" borderId="4" xfId="0" applyFont="1" applyBorder="1"/>
    <xf numFmtId="164" fontId="4" fillId="0" borderId="4" xfId="1" applyNumberFormat="1" applyFont="1" applyBorder="1" applyAlignment="1">
      <alignment horizontal="center" vertical="center"/>
    </xf>
    <xf numFmtId="9" fontId="4" fillId="7" borderId="4" xfId="2" applyFont="1" applyFill="1" applyBorder="1" applyAlignment="1">
      <alignment horizontal="center" vertical="center"/>
    </xf>
    <xf numFmtId="9" fontId="4" fillId="0" borderId="4" xfId="2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0" fontId="4" fillId="7" borderId="4" xfId="0" applyFont="1" applyFill="1" applyBorder="1"/>
    <xf numFmtId="0" fontId="4" fillId="2" borderId="14" xfId="0" applyFont="1" applyFill="1" applyBorder="1" applyAlignment="1" applyProtection="1">
      <alignment wrapText="1"/>
      <protection locked="0"/>
    </xf>
    <xf numFmtId="0" fontId="4" fillId="0" borderId="14" xfId="0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0" fontId="4" fillId="0" borderId="14" xfId="0" applyFont="1" applyBorder="1"/>
    <xf numFmtId="0" fontId="10" fillId="0" borderId="0" xfId="0" applyFont="1"/>
    <xf numFmtId="0" fontId="5" fillId="6" borderId="15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9" fontId="4" fillId="0" borderId="21" xfId="2" applyFont="1" applyBorder="1" applyAlignment="1">
      <alignment horizontal="center" vertical="center"/>
    </xf>
    <xf numFmtId="9" fontId="4" fillId="10" borderId="4" xfId="2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9" fontId="11" fillId="0" borderId="0" xfId="2" applyFont="1"/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>
      <alignment horizontal="center" vertical="center" textRotation="90" wrapText="1"/>
    </xf>
    <xf numFmtId="0" fontId="15" fillId="6" borderId="21" xfId="0" applyFont="1" applyFill="1" applyBorder="1" applyAlignment="1">
      <alignment horizontal="left" vertical="center" wrapText="1"/>
    </xf>
    <xf numFmtId="10" fontId="15" fillId="6" borderId="21" xfId="0" applyNumberFormat="1" applyFont="1" applyFill="1" applyBorder="1" applyAlignment="1">
      <alignment horizontal="left" vertical="center" wrapText="1"/>
    </xf>
    <xf numFmtId="9" fontId="15" fillId="6" borderId="21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9" fontId="15" fillId="6" borderId="4" xfId="0" applyNumberFormat="1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6" fillId="2" borderId="0" xfId="0" applyFont="1" applyFill="1" applyAlignment="1" applyProtection="1">
      <alignment wrapText="1"/>
      <protection locked="0"/>
    </xf>
    <xf numFmtId="0" fontId="16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textRotation="90" wrapText="1"/>
    </xf>
    <xf numFmtId="0" fontId="15" fillId="6" borderId="4" xfId="0" applyFont="1" applyFill="1" applyBorder="1" applyAlignment="1">
      <alignment horizontal="center" vertical="center" textRotation="90" wrapText="1"/>
    </xf>
    <xf numFmtId="0" fontId="5" fillId="6" borderId="24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15" fillId="6" borderId="23" xfId="0" applyFont="1" applyFill="1" applyBorder="1" applyAlignment="1">
      <alignment horizontal="center" vertical="center" textRotation="90" wrapText="1"/>
    </xf>
    <xf numFmtId="0" fontId="15" fillId="6" borderId="14" xfId="0" applyFont="1" applyFill="1" applyBorder="1" applyAlignment="1">
      <alignment horizontal="center" vertical="center" textRotation="90" wrapText="1"/>
    </xf>
    <xf numFmtId="0" fontId="5" fillId="6" borderId="14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center" vertical="center" textRotation="90" wrapText="1"/>
    </xf>
    <xf numFmtId="0" fontId="15" fillId="7" borderId="4" xfId="0" applyFont="1" applyFill="1" applyBorder="1" applyAlignment="1">
      <alignment horizontal="center" vertical="center" textRotation="90" wrapText="1"/>
    </xf>
    <xf numFmtId="0" fontId="5" fillId="7" borderId="24" xfId="0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9" fontId="5" fillId="0" borderId="4" xfId="2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textRotation="90"/>
    </xf>
    <xf numFmtId="0" fontId="8" fillId="8" borderId="1" xfId="0" applyFont="1" applyFill="1" applyBorder="1" applyAlignment="1">
      <alignment horizontal="center" vertical="center" textRotation="90"/>
    </xf>
    <xf numFmtId="0" fontId="5" fillId="7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15" fillId="6" borderId="20" xfId="0" applyFont="1" applyFill="1" applyBorder="1" applyAlignment="1">
      <alignment horizontal="center" vertical="center" textRotation="90" wrapText="1"/>
    </xf>
    <xf numFmtId="0" fontId="15" fillId="6" borderId="21" xfId="0" applyFont="1" applyFill="1" applyBorder="1" applyAlignment="1">
      <alignment horizontal="center" vertical="center" textRotation="90" wrapText="1"/>
    </xf>
    <xf numFmtId="0" fontId="5" fillId="6" borderId="21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textRotation="90" wrapText="1"/>
    </xf>
    <xf numFmtId="0" fontId="13" fillId="4" borderId="3" xfId="0" applyFont="1" applyFill="1" applyBorder="1" applyAlignment="1">
      <alignment horizontal="center" vertical="center" textRotation="90" wrapText="1"/>
    </xf>
    <xf numFmtId="0" fontId="13" fillId="5" borderId="2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textRotation="90" wrapText="1"/>
    </xf>
    <xf numFmtId="0" fontId="14" fillId="8" borderId="1" xfId="0" applyFont="1" applyFill="1" applyBorder="1" applyAlignment="1">
      <alignment horizontal="center" vertical="center" textRotation="90" wrapText="1"/>
    </xf>
    <xf numFmtId="0" fontId="7" fillId="9" borderId="6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6A0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0C-44B9-A30D-183910BEC3A9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0C-44B9-A30D-183910BEC3A9}"/>
              </c:ext>
            </c:extLst>
          </c:dPt>
          <c:val>
            <c:numRef>
              <c:f>Hoja1!$F$18:$F$19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C-44B9-A30D-183910BEC3A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60C-44B9-A30D-183910BEC3A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60C-44B9-A30D-183910BEC3A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4B9-A30D-183910BEC3A9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Hoja1!$F$16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{025E79D4-0E6A-47C1-8427-498FD7D3F398}</c15:txfldGUID>
                      <c15:f>Hoja1!$F$16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60C-44B9-A30D-183910BEC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bson Book" pitchFamily="50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Hoja1!$G$18:$G$19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0C-44B9-A30D-183910BEC3A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0C-44B9-A30D-183910BEC3A9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0C-44B9-A30D-183910BEC3A9}"/>
              </c:ext>
            </c:extLst>
          </c:dPt>
          <c:val>
            <c:numRef>
              <c:f>Hoja1!$H$18:$H$19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0C-44B9-A30D-183910BEC3A9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Hoja1!$I$18:$I$19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60C-44B9-A30D-183910BEC3A9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60C-44B9-A30D-183910BEC3A9}"/>
              </c:ext>
            </c:extLst>
          </c:dPt>
          <c:val>
            <c:numRef>
              <c:f>Hoja1!$J$18:$J$19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0C-44B9-A30D-183910BEC3A9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Hoja1!$K$18:$K$19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60C-44B9-A30D-183910BEC3A9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60C-44B9-A30D-183910BEC3A9}"/>
              </c:ext>
            </c:extLst>
          </c:dPt>
          <c:val>
            <c:numRef>
              <c:f>Hoja1!$L$18:$L$19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60C-44B9-A30D-183910BEC3A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60C-44B9-A30D-183910BEC3A9}"/>
              </c:ext>
            </c:extLst>
          </c:dPt>
          <c:val>
            <c:numRef>
              <c:f>Hoja1!$M$18:$M$19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60C-44B9-A30D-183910BEC3A9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60C-44B9-A30D-183910BEC3A9}"/>
              </c:ext>
            </c:extLst>
          </c:dPt>
          <c:val>
            <c:numRef>
              <c:f>Hoja1!$N$18:$N$19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60C-44B9-A30D-183910BEC3A9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Hoja1!$O$18:$O$19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60C-44B9-A30D-183910BEC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bson Book" pitchFamily="50" charset="0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Gibson Book" pitchFamily="50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A5-4A31-97F4-E19A46F8FF4B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A5-4A31-97F4-E19A46F8FF4B}"/>
              </c:ext>
            </c:extLst>
          </c:dPt>
          <c:val>
            <c:numRef>
              <c:f>Hoja1!$AD$18:$AD$19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5-4A31-97F4-E19A46F8FF4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A5-4A31-97F4-E19A46F8FF4B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A5-4A31-97F4-E19A46F8FF4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A5-4A31-97F4-E19A46F8FF4B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Hoja1!$AD$16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{62715873-D51A-4A44-A383-F76C0E29C083}</c15:txfldGUID>
                      <c15:f>Hoja1!$AD$16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3A5-4A31-97F4-E19A46F8F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Hoja1!$AE$18:$AE$19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A5-4A31-97F4-E19A46F8FF4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A5-4A31-97F4-E19A46F8FF4B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A5-4A31-97F4-E19A46F8FF4B}"/>
              </c:ext>
            </c:extLst>
          </c:dPt>
          <c:val>
            <c:numRef>
              <c:f>Hoja1!$AF$18:$AF$19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A5-4A31-97F4-E19A46F8FF4B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Hoja1!$AG$18:$AG$19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3A5-4A31-97F4-E19A46F8FF4B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A5-4A31-97F4-E19A46F8FF4B}"/>
              </c:ext>
            </c:extLst>
          </c:dPt>
          <c:val>
            <c:numRef>
              <c:f>Hoja1!$AH$18:$AH$19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3A5-4A31-97F4-E19A46F8FF4B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Hoja1!$AI$18:$AI$19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3A5-4A31-97F4-E19A46F8FF4B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A5-4A31-97F4-E19A46F8FF4B}"/>
              </c:ext>
            </c:extLst>
          </c:dPt>
          <c:val>
            <c:numRef>
              <c:f>Hoja1!$AJ$18:$AJ$19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3A5-4A31-97F4-E19A46F8FF4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B3A5-4A31-97F4-E19A46F8FF4B}"/>
              </c:ext>
            </c:extLst>
          </c:dPt>
          <c:val>
            <c:numRef>
              <c:f>Hoja1!$AK$18:$AK$19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3A5-4A31-97F4-E19A46F8FF4B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A5-4A31-97F4-E19A46F8FF4B}"/>
              </c:ext>
            </c:extLst>
          </c:dPt>
          <c:val>
            <c:numRef>
              <c:f>Hoja1!$AL$18:$AL$19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3A5-4A31-97F4-E19A46F8FF4B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Hoja1!$AM$18:$AM$19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3A5-4A31-97F4-E19A46F8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3-454B-A938-E3808E53B61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3-454B-A938-E3808E53B613}"/>
              </c:ext>
            </c:extLst>
          </c:dPt>
          <c:val>
            <c:numRef>
              <c:f>Hoja1!$AP$18:$AP$19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23-454B-A938-E3808E53B61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23-454B-A938-E3808E53B61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23-454B-A938-E3808E53B6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23-454B-A938-E3808E53B613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Hoja1!$AP$16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{09BBD79B-A8FC-4BFB-9EE3-E99066F3DA75}</c15:txfldGUID>
                      <c15:f>Hoja1!$AP$16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D23-454B-A938-E3808E53B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Hoja1!$AQ$18:$AQ$19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23-454B-A938-E3808E53B61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23-454B-A938-E3808E53B61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23-454B-A938-E3808E53B613}"/>
              </c:ext>
            </c:extLst>
          </c:dPt>
          <c:val>
            <c:numRef>
              <c:f>Hoja1!$AR$18:$AR$19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23-454B-A938-E3808E53B613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Hoja1!$AS$18:$AS$19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23-454B-A938-E3808E53B613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D23-454B-A938-E3808E53B613}"/>
              </c:ext>
            </c:extLst>
          </c:dPt>
          <c:val>
            <c:numRef>
              <c:f>Hoja1!$AT$18:$AT$19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D23-454B-A938-E3808E53B613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Hoja1!$AU$18:$AU$19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D23-454B-A938-E3808E53B613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D23-454B-A938-E3808E53B613}"/>
              </c:ext>
            </c:extLst>
          </c:dPt>
          <c:val>
            <c:numRef>
              <c:f>Hoja1!$AV$18:$AV$19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D23-454B-A938-E3808E53B613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D23-454B-A938-E3808E53B613}"/>
              </c:ext>
            </c:extLst>
          </c:dPt>
          <c:val>
            <c:numRef>
              <c:f>Hoja1!$AW$18:$AW$19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D23-454B-A938-E3808E53B613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D23-454B-A938-E3808E53B613}"/>
              </c:ext>
            </c:extLst>
          </c:dPt>
          <c:val>
            <c:numRef>
              <c:f>Hoja1!$AX$18:$AX$19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D23-454B-A938-E3808E53B613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Hoja1!$AY$18:$AY$19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D23-454B-A938-E3808E53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2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6C-4222-A70B-E54247369F1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6C-4222-A70B-E54247369F13}"/>
              </c:ext>
            </c:extLst>
          </c:dPt>
          <c:val>
            <c:numRef>
              <c:f>Hoja1!$BB$18:$BB$19</c:f>
              <c:numCache>
                <c:formatCode>0%</c:formatCode>
                <c:ptCount val="2"/>
                <c:pt idx="0">
                  <c:v>0.1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6C-4222-A70B-E54247369F1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66C-4222-A70B-E54247369F1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66C-4222-A70B-E54247369F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6C-4222-A70B-E54247369F13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Hoja1!$BB$16</c:f>
                  <c:strCache>
                    <c:ptCount val="1"/>
                    <c:pt idx="0">
                      <c:v>80%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{BF7A7FE5-FBCA-4826-A759-CF2C88F27232}</c15:txfldGUID>
                      <c15:f>Hoja1!$BB$16</c15:f>
                      <c15:dlblFieldTableCache>
                        <c:ptCount val="1"/>
                        <c:pt idx="0">
                          <c:v>80%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66C-4222-A70B-E54247369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Hoja1!$BC$18:$BC$19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6C-4222-A70B-E54247369F1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6C-4222-A70B-E54247369F1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6C-4222-A70B-E54247369F13}"/>
              </c:ext>
            </c:extLst>
          </c:dPt>
          <c:val>
            <c:numRef>
              <c:f>Hoja1!$BD$18:$BD$19</c:f>
              <c:numCache>
                <c:formatCode>0%</c:formatCode>
                <c:ptCount val="2"/>
                <c:pt idx="0">
                  <c:v>0.1</c:v>
                </c:pt>
                <c:pt idx="1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6C-4222-A70B-E54247369F13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Hoja1!$BE$18:$BE$19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6C-4222-A70B-E54247369F13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6C-4222-A70B-E54247369F13}"/>
              </c:ext>
            </c:extLst>
          </c:dPt>
          <c:val>
            <c:numRef>
              <c:f>Hoja1!$BF$18:$BF$19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6C-4222-A70B-E54247369F13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Hoja1!$BG$18:$BG$19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66C-4222-A70B-E54247369F13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66C-4222-A70B-E54247369F13}"/>
              </c:ext>
            </c:extLst>
          </c:dPt>
          <c:val>
            <c:numRef>
              <c:f>Hoja1!$BH$18:$BH$19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66C-4222-A70B-E54247369F13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66C-4222-A70B-E54247369F13}"/>
              </c:ext>
            </c:extLst>
          </c:dPt>
          <c:val>
            <c:numRef>
              <c:f>Hoja1!$BI$18:$BI$19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66C-4222-A70B-E54247369F13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66C-4222-A70B-E54247369F13}"/>
              </c:ext>
            </c:extLst>
          </c:dPt>
          <c:val>
            <c:numRef>
              <c:f>Hoja1!$BJ$18:$BJ$19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66C-4222-A70B-E54247369F13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Hoja1!$BK$18:$BK$19</c:f>
              <c:numCache>
                <c:formatCode>General</c:formatCode>
                <c:ptCount val="2"/>
                <c:pt idx="0" formatCode="0%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66C-4222-A70B-E5424736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8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6-43D4-850C-11BAA6852F69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6-43D4-850C-11BAA6852F69}"/>
              </c:ext>
            </c:extLst>
          </c:dPt>
          <c:val>
            <c:numRef>
              <c:f>Hoja1!$BN$18:$BN$19</c:f>
              <c:numCache>
                <c:formatCode>0%</c:formatCode>
                <c:ptCount val="2"/>
                <c:pt idx="0">
                  <c:v>0.1</c:v>
                </c:pt>
                <c:pt idx="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F6-43D4-850C-11BAA6852F6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2F6-43D4-850C-11BAA6852F6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2F6-43D4-850C-11BAA6852F6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F6-43D4-850C-11BAA6852F69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Hoja1!$BN$16</c:f>
                  <c:strCache>
                    <c:ptCount val="1"/>
                    <c:pt idx="0">
                      <c:v>77%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{D9C9853E-144F-45A5-9CB9-162B7E03CAB7}</c15:txfldGUID>
                      <c15:f>Hoja1!$BN$16</c15:f>
                      <c15:dlblFieldTableCache>
                        <c:ptCount val="1"/>
                        <c:pt idx="0">
                          <c:v>77%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2F6-43D4-850C-11BAA6852F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Hoja1!$BO$18:$BO$19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F6-43D4-850C-11BAA6852F6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F6-43D4-850C-11BAA6852F69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F6-43D4-850C-11BAA6852F69}"/>
              </c:ext>
            </c:extLst>
          </c:dPt>
          <c:val>
            <c:numRef>
              <c:f>Hoja1!$BP$18:$BP$19</c:f>
              <c:numCache>
                <c:formatCode>0%</c:formatCode>
                <c:ptCount val="2"/>
                <c:pt idx="0">
                  <c:v>0.1</c:v>
                </c:pt>
                <c:pt idx="1">
                  <c:v>0.22999999999999998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F6-43D4-850C-11BAA6852F69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Hoja1!$BQ$18:$BQ$19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2F6-43D4-850C-11BAA6852F69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F6-43D4-850C-11BAA6852F69}"/>
              </c:ext>
            </c:extLst>
          </c:dPt>
          <c:val>
            <c:numRef>
              <c:f>Hoja1!$BR$18:$BR$19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2F6-43D4-850C-11BAA6852F69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Hoja1!$BS$18:$BS$19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2F6-43D4-850C-11BAA6852F69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F6-43D4-850C-11BAA6852F69}"/>
              </c:ext>
            </c:extLst>
          </c:dPt>
          <c:val>
            <c:numRef>
              <c:f>Hoja1!$BT$18:$BT$19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2F6-43D4-850C-11BAA6852F6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2F6-43D4-850C-11BAA6852F69}"/>
              </c:ext>
            </c:extLst>
          </c:dPt>
          <c:val>
            <c:numRef>
              <c:f>Hoja1!$BU$18:$BU$19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2F6-43D4-850C-11BAA6852F69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F6-43D4-850C-11BAA6852F69}"/>
              </c:ext>
            </c:extLst>
          </c:dPt>
          <c:val>
            <c:numRef>
              <c:f>Hoja1!$BV$18:$BV$19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2F6-43D4-850C-11BAA6852F69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Hoja1!$BW$18:$BW$19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2F6-43D4-850C-11BAA685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6650413468191"/>
          <c:y val="0.20076261528606459"/>
          <c:w val="0.71879418838335596"/>
          <c:h val="0.57184509075583212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88-4521-9E26-312AF3E16CF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88-4521-9E26-312AF3E16CF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88-4521-9E26-312AF3E16CF2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88-4521-9E26-312AF3E16CF2}"/>
              </c:ext>
            </c:extLst>
          </c:dPt>
          <c:cat>
            <c:strRef>
              <c:f>'[4]Indicadores Estatal'!$B$7:$B$10</c:f>
              <c:strCache>
                <c:ptCount val="4"/>
                <c:pt idx="0">
                  <c:v>Verde</c:v>
                </c:pt>
                <c:pt idx="1">
                  <c:v>Amarillo</c:v>
                </c:pt>
                <c:pt idx="2">
                  <c:v>Rojo</c:v>
                </c:pt>
                <c:pt idx="3">
                  <c:v>Total</c:v>
                </c:pt>
              </c:strCache>
            </c:strRef>
          </c:cat>
          <c:val>
            <c:numRef>
              <c:f>Hoja1!$C$30:$C$33</c:f>
              <c:numCache>
                <c:formatCode>General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88-4521-9E26-312AF3E1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v>"Puntero"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C88-4521-9E26-312AF3E16CF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88-4521-9E26-312AF3E16CF2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C88-4521-9E26-312AF3E16CF2}"/>
              </c:ext>
            </c:extLst>
          </c:dPt>
          <c:val>
            <c:numRef>
              <c:f>Hoja1!$C$37:$C$39</c:f>
              <c:numCache>
                <c:formatCode>General</c:formatCode>
                <c:ptCount val="3"/>
                <c:pt idx="0" formatCode="0.00">
                  <c:v>97.5</c:v>
                </c:pt>
                <c:pt idx="1">
                  <c:v>5</c:v>
                </c:pt>
                <c:pt idx="2" formatCode="0.00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88-4521-9E26-312AF3E1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6650413468191"/>
          <c:y val="0.20076261528606459"/>
          <c:w val="0.71879418838335596"/>
          <c:h val="0.57184509075583212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2-42F3-A9EF-C0CB267A399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2-42F3-A9EF-C0CB267A399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12-42F3-A9EF-C0CB267A3990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12-42F3-A9EF-C0CB267A3990}"/>
              </c:ext>
            </c:extLst>
          </c:dPt>
          <c:cat>
            <c:strRef>
              <c:f>'[4]Indicadores Estatal'!$B$7:$B$10</c:f>
              <c:strCache>
                <c:ptCount val="4"/>
                <c:pt idx="0">
                  <c:v>Verde</c:v>
                </c:pt>
                <c:pt idx="1">
                  <c:v>Amarillo</c:v>
                </c:pt>
                <c:pt idx="2">
                  <c:v>Rojo</c:v>
                </c:pt>
                <c:pt idx="3">
                  <c:v>Total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1</c:v>
                </c:pt>
                <c:pt idx="1">
                  <c:v>1.4</c:v>
                </c:pt>
                <c:pt idx="2">
                  <c:v>1.8</c:v>
                </c:pt>
                <c:pt idx="3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12-42F3-A9EF-C0CB267A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v>"Puntero"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212-42F3-A9EF-C0CB267A399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212-42F3-A9EF-C0CB267A3990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212-42F3-A9EF-C0CB267A3990}"/>
              </c:ext>
            </c:extLst>
          </c:dPt>
          <c:val>
            <c:numRef>
              <c:f>Hoja1!$C$52:$C$54</c:f>
              <c:numCache>
                <c:formatCode>General</c:formatCode>
                <c:ptCount val="3"/>
                <c:pt idx="0" formatCode="0.00">
                  <c:v>41.9</c:v>
                </c:pt>
                <c:pt idx="1">
                  <c:v>0.2</c:v>
                </c:pt>
                <c:pt idx="2" formatCode="0.00">
                  <c:v>-33.700000000000003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12-42F3-A9EF-C0CB267A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8-4E6D-80CE-35071875022B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8-4E6D-80CE-35071875022B}"/>
              </c:ext>
            </c:extLst>
          </c:dPt>
          <c:val>
            <c:numRef>
              <c:f>Hoja1!$F$33:$F$34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C8-4E6D-80CE-3507187502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C8-4E6D-80CE-35071875022B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C8-4E6D-80CE-35071875022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C8-4E6D-80CE-35071875022B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Hoja1!$F$31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{7013A3ED-B5B1-49FD-847A-6E8D47990F0A}</c15:txfldGUID>
                      <c15:f>Hoja1!$F$31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DC8-4E6D-80CE-350718750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Hoja1!$G$33:$G$34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C8-4E6D-80CE-35071875022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8-4E6D-80CE-35071875022B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8-4E6D-80CE-35071875022B}"/>
              </c:ext>
            </c:extLst>
          </c:dPt>
          <c:val>
            <c:numRef>
              <c:f>Hoja1!$H$33:$H$34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C8-4E6D-80CE-35071875022B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Hoja1!$I$33:$I$34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C8-4E6D-80CE-35071875022B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8-4E6D-80CE-35071875022B}"/>
              </c:ext>
            </c:extLst>
          </c:dPt>
          <c:val>
            <c:numRef>
              <c:f>Hoja1!$J$33:$J$34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C8-4E6D-80CE-35071875022B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Hoja1!$K$33:$K$34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DC8-4E6D-80CE-35071875022B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C8-4E6D-80CE-35071875022B}"/>
              </c:ext>
            </c:extLst>
          </c:dPt>
          <c:val>
            <c:numRef>
              <c:f>Hoja1!$L$33:$L$34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C8-4E6D-80CE-35071875022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8-4E6D-80CE-35071875022B}"/>
              </c:ext>
            </c:extLst>
          </c:dPt>
          <c:val>
            <c:numRef>
              <c:f>Hoja1!$M$33:$M$34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DC8-4E6D-80CE-35071875022B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DC8-4E6D-80CE-35071875022B}"/>
              </c:ext>
            </c:extLst>
          </c:dPt>
          <c:val>
            <c:numRef>
              <c:f>Hoja1!$N$33:$N$34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DC8-4E6D-80CE-35071875022B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Hoja1!$O$33:$O$34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DC8-4E6D-80CE-35071875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D0-4D07-AA73-C0547471D87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D0-4D07-AA73-C0547471D873}"/>
              </c:ext>
            </c:extLst>
          </c:dPt>
          <c:val>
            <c:numRef>
              <c:f>Hoja1!$R$33:$R$34</c:f>
              <c:numCache>
                <c:formatCode>0%</c:formatCode>
                <c:ptCount val="2"/>
                <c:pt idx="0">
                  <c:v>0.1</c:v>
                </c:pt>
                <c:pt idx="1">
                  <c:v>0.77999999999999992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D0-4D07-AA73-C0547471D87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AD0-4D07-AA73-C0547471D87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AD0-4D07-AA73-C0547471D8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D0-4D07-AA73-C0547471D873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Hoja1!$R$31</c:f>
                  <c:strCache>
                    <c:ptCount val="1"/>
                    <c:pt idx="0">
                      <c:v>83%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{6B713DB0-D4A1-45D9-BB19-AAFAC64BB6DD}</c15:txfldGUID>
                      <c15:f>Hoja1!$R$31</c15:f>
                      <c15:dlblFieldTableCache>
                        <c:ptCount val="1"/>
                        <c:pt idx="0">
                          <c:v>83%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AD0-4D07-AA73-C0547471D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Hoja1!$S$33:$S$34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D0-4D07-AA73-C0547471D87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D0-4D07-AA73-C0547471D87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D0-4D07-AA73-C0547471D873}"/>
              </c:ext>
            </c:extLst>
          </c:dPt>
          <c:val>
            <c:numRef>
              <c:f>Hoja1!$T$33:$T$34</c:f>
              <c:numCache>
                <c:formatCode>0%</c:formatCode>
                <c:ptCount val="2"/>
                <c:pt idx="0">
                  <c:v>0.1</c:v>
                </c:pt>
                <c:pt idx="1">
                  <c:v>0.17000000000000004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D0-4D07-AA73-C0547471D873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Hoja1!$U$33:$U$34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AD0-4D07-AA73-C0547471D873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AD0-4D07-AA73-C0547471D873}"/>
              </c:ext>
            </c:extLst>
          </c:dPt>
          <c:val>
            <c:numRef>
              <c:f>Hoja1!$V$33:$V$34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D0-4D07-AA73-C0547471D873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Hoja1!$W$33:$W$34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AD0-4D07-AA73-C0547471D873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AD0-4D07-AA73-C0547471D873}"/>
              </c:ext>
            </c:extLst>
          </c:dPt>
          <c:val>
            <c:numRef>
              <c:f>Hoja1!$X$33:$X$34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AD0-4D07-AA73-C0547471D873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BAD0-4D07-AA73-C0547471D873}"/>
              </c:ext>
            </c:extLst>
          </c:dPt>
          <c:val>
            <c:numRef>
              <c:f>Hoja1!$Y$33:$Y$34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AD0-4D07-AA73-C0547471D873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AD0-4D07-AA73-C0547471D873}"/>
              </c:ext>
            </c:extLst>
          </c:dPt>
          <c:val>
            <c:numRef>
              <c:f>Hoja1!$Z$33:$Z$34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AD0-4D07-AA73-C0547471D873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Hoja1!$AA$33:$AA$34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AD0-4D07-AA73-C0547471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AA-49E1-88C4-2DEEF2183E6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AA-49E1-88C4-2DEEF2183E60}"/>
              </c:ext>
            </c:extLst>
          </c:dPt>
          <c:val>
            <c:numRef>
              <c:f>Hoja1!$AD$33:$AD$34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AA-49E1-88C4-2DEEF2183E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7AA-49E1-88C4-2DEEF2183E60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7AA-49E1-88C4-2DEEF2183E6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A-49E1-88C4-2DEEF2183E60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Hoja1!$AD$31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{452258CE-0E74-45B8-8FE6-F7BD4E33DD87}</c15:txfldGUID>
                      <c15:f>Hoja1!$AD$31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7AA-49E1-88C4-2DEEF2183E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Hoja1!$AE$33:$AE$34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AA-49E1-88C4-2DEEF2183E6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AA-49E1-88C4-2DEEF2183E6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AA-49E1-88C4-2DEEF2183E60}"/>
              </c:ext>
            </c:extLst>
          </c:dPt>
          <c:val>
            <c:numRef>
              <c:f>Hoja1!$AF$33:$AF$34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AA-49E1-88C4-2DEEF2183E60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Hoja1!$AG$33:$AG$34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AA-49E1-88C4-2DEEF2183E60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AA-49E1-88C4-2DEEF2183E60}"/>
              </c:ext>
            </c:extLst>
          </c:dPt>
          <c:val>
            <c:numRef>
              <c:f>Hoja1!$AH$33:$AH$34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7AA-49E1-88C4-2DEEF2183E60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Hoja1!$AI$33:$AI$34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AA-49E1-88C4-2DEEF2183E60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7AA-49E1-88C4-2DEEF2183E60}"/>
              </c:ext>
            </c:extLst>
          </c:dPt>
          <c:val>
            <c:numRef>
              <c:f>Hoja1!$AJ$33:$AJ$34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7AA-49E1-88C4-2DEEF2183E6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7AA-49E1-88C4-2DEEF2183E60}"/>
              </c:ext>
            </c:extLst>
          </c:dPt>
          <c:val>
            <c:numRef>
              <c:f>Hoja1!$AK$33:$AK$34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7AA-49E1-88C4-2DEEF2183E60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7AA-49E1-88C4-2DEEF2183E60}"/>
              </c:ext>
            </c:extLst>
          </c:dPt>
          <c:val>
            <c:numRef>
              <c:f>Hoja1!$AL$33:$AL$34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7AA-49E1-88C4-2DEEF2183E60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Hoja1!$AM$33:$AM$34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7AA-49E1-88C4-2DEEF218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48-4A8B-8861-7FAFBF2C907E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48-4A8B-8861-7FAFBF2C907E}"/>
              </c:ext>
            </c:extLst>
          </c:dPt>
          <c:val>
            <c:numRef>
              <c:f>Hoja1!$AP$33:$AP$34</c:f>
              <c:numCache>
                <c:formatCode>0%</c:formatCode>
                <c:ptCount val="2"/>
                <c:pt idx="0">
                  <c:v>0.1</c:v>
                </c:pt>
                <c:pt idx="1">
                  <c:v>0.80999999999999994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8-4A8B-8861-7FAFBF2C907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948-4A8B-8861-7FAFBF2C907E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948-4A8B-8861-7FAFBF2C907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8-4A8B-8861-7FAFBF2C907E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Hoja1!$AP$31</c:f>
                  <c:strCache>
                    <c:ptCount val="1"/>
                    <c:pt idx="0">
                      <c:v>86%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{FBC6139A-C9DA-469C-BCEA-A44C3C460A74}</c15:txfldGUID>
                      <c15:f>Hoja1!$AP$31</c15:f>
                      <c15:dlblFieldTableCache>
                        <c:ptCount val="1"/>
                        <c:pt idx="0">
                          <c:v>86%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948-4A8B-8861-7FAFBF2C9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Hoja1!$AQ$33:$AQ$34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48-4A8B-8861-7FAFBF2C907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48-4A8B-8861-7FAFBF2C907E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48-4A8B-8861-7FAFBF2C907E}"/>
              </c:ext>
            </c:extLst>
          </c:dPt>
          <c:val>
            <c:numRef>
              <c:f>Hoja1!$AR$33:$AR$34</c:f>
              <c:numCache>
                <c:formatCode>0%</c:formatCode>
                <c:ptCount val="2"/>
                <c:pt idx="0">
                  <c:v>0.1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48-4A8B-8861-7FAFBF2C907E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Hoja1!$AS$33:$AS$34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948-4A8B-8861-7FAFBF2C907E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948-4A8B-8861-7FAFBF2C907E}"/>
              </c:ext>
            </c:extLst>
          </c:dPt>
          <c:val>
            <c:numRef>
              <c:f>Hoja1!$AT$33:$AT$34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948-4A8B-8861-7FAFBF2C907E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Hoja1!$AU$33:$AU$34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948-4A8B-8861-7FAFBF2C907E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948-4A8B-8861-7FAFBF2C907E}"/>
              </c:ext>
            </c:extLst>
          </c:dPt>
          <c:val>
            <c:numRef>
              <c:f>Hoja1!$AV$33:$AV$34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948-4A8B-8861-7FAFBF2C907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48-4A8B-8861-7FAFBF2C907E}"/>
              </c:ext>
            </c:extLst>
          </c:dPt>
          <c:val>
            <c:numRef>
              <c:f>Hoja1!$AW$33:$AW$34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948-4A8B-8861-7FAFBF2C907E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948-4A8B-8861-7FAFBF2C907E}"/>
              </c:ext>
            </c:extLst>
          </c:dPt>
          <c:val>
            <c:numRef>
              <c:f>Hoja1!$AX$33:$AX$34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948-4A8B-8861-7FAFBF2C907E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Hoja1!$AY$33:$AY$34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48-4A8B-8861-7FAFBF2C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9E-4E8F-BE15-9E7986D17DBA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9E-4E8F-BE15-9E7986D17DB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9E-4E8F-BE15-9E7986D17DBA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89E-4E8F-BE15-9E7986D17DB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9E-4E8F-BE15-9E7986D17DBA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{9B342AAE-5909-4F52-BEE7-24FA0210FC9A}</c15:txfldGUID>
                      <c15:f>Hoja1!#REF!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89E-4E8F-BE15-9E7986D17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bson Book" pitchFamily="50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9E-4E8F-BE15-9E7986D17DB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9E-4E8F-BE15-9E7986D17DBA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9E-4E8F-BE15-9E7986D17DBA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89E-4E8F-BE15-9E7986D17DBA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89E-4E8F-BE15-9E7986D17DBA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9E-4E8F-BE15-9E7986D17DBA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89E-4E8F-BE15-9E7986D17DB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89E-4E8F-BE15-9E7986D17DBA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89E-4E8F-BE15-9E7986D17DBA}"/>
              </c:ext>
            </c:extLst>
          </c:dP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89E-4E8F-BE15-9E7986D17DBA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89E-4E8F-BE15-9E7986D1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bson Book" pitchFamily="50" charset="0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Gibson Book" pitchFamily="50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A4-43F0-9E07-E980D06DEB42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A4-43F0-9E07-E980D06DEB42}"/>
              </c:ext>
            </c:extLst>
          </c:dPt>
          <c:val>
            <c:numRef>
              <c:f>Hoja1!$F$48:$F$49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A4-43F0-9E07-E980D06DEB4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A4-43F0-9E07-E980D06DEB42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A4-43F0-9E07-E980D06DEB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A4-43F0-9E07-E980D06DEB42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Hoja1!$F$46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{B06D7213-CE3E-446C-B1C3-C75CD2329EC7}</c15:txfldGUID>
                      <c15:f>Hoja1!$F$46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6A4-43F0-9E07-E980D06DE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Hoja1!$G$48:$G$49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A4-43F0-9E07-E980D06DEB4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A4-43F0-9E07-E980D06DEB42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A4-43F0-9E07-E980D06DEB42}"/>
              </c:ext>
            </c:extLst>
          </c:dPt>
          <c:val>
            <c:numRef>
              <c:f>Hoja1!$H$48:$H$49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A4-43F0-9E07-E980D06DEB42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Hoja1!$I$48:$I$49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6A4-43F0-9E07-E980D06DEB42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A4-43F0-9E07-E980D06DEB42}"/>
              </c:ext>
            </c:extLst>
          </c:dPt>
          <c:val>
            <c:numRef>
              <c:f>Hoja1!$J$48:$J$49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6A4-43F0-9E07-E980D06DEB42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Hoja1!$K$48:$K$49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6A4-43F0-9E07-E980D06DEB42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6A4-43F0-9E07-E980D06DEB42}"/>
              </c:ext>
            </c:extLst>
          </c:dPt>
          <c:val>
            <c:numRef>
              <c:f>Hoja1!$L$48:$L$49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6A4-43F0-9E07-E980D06DEB4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6A4-43F0-9E07-E980D06DEB42}"/>
              </c:ext>
            </c:extLst>
          </c:dPt>
          <c:val>
            <c:numRef>
              <c:f>Hoja1!$M$48:$M$49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6A4-43F0-9E07-E980D06DEB42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6A4-43F0-9E07-E980D06DEB42}"/>
              </c:ext>
            </c:extLst>
          </c:dPt>
          <c:val>
            <c:numRef>
              <c:f>Hoja1!$N$48:$N$49</c:f>
              <c:numCache>
                <c:formatCode>General</c:formatCode>
                <c:ptCount val="2"/>
                <c:pt idx="0" formatCode="0%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6A4-43F0-9E07-E980D06DEB42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Hoja1!$O$48:$O$49</c:f>
              <c:numCache>
                <c:formatCode>General</c:formatCode>
                <c:ptCount val="2"/>
                <c:pt idx="0" formatCode="0%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A4-43F0-9E07-E980D06D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4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E-4DE0-8EF8-1C4BE99B3DD6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E-4DE0-8EF8-1C4BE99B3DD6}"/>
              </c:ext>
            </c:extLst>
          </c:dPt>
          <c:val>
            <c:numRef>
              <c:f>Hoja1!$R$48:$R$49</c:f>
              <c:numCache>
                <c:formatCode>0%</c:formatCode>
                <c:ptCount val="2"/>
                <c:pt idx="0">
                  <c:v>0.1</c:v>
                </c:pt>
                <c:pt idx="1">
                  <c:v>0.54999999999999993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4E-4DE0-8EF8-1C4BE99B3DD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44E-4DE0-8EF8-1C4BE99B3DD6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44E-4DE0-8EF8-1C4BE99B3DD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4E-4DE0-8EF8-1C4BE99B3DD6}"/>
                </c:ext>
              </c:extLst>
            </c:dLbl>
            <c:dLbl>
              <c:idx val="1"/>
              <c:layout>
                <c:manualLayout>
                  <c:x val="-7.5137237982238522E-2"/>
                  <c:y val="-2.7590884315304008E-17"/>
                </c:manualLayout>
              </c:layout>
              <c:tx>
                <c:strRef>
                  <c:f>Hoja1!$R$46</c:f>
                  <c:strCache>
                    <c:ptCount val="1"/>
                    <c:pt idx="0">
                      <c:v>60%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{A4E88E3B-EC4A-4CB9-8343-D200B85D2180}</c15:txfldGUID>
                      <c15:f>Hoja1!$R$46</c15:f>
                      <c15:dlblFieldTableCache>
                        <c:ptCount val="1"/>
                        <c:pt idx="0">
                          <c:v>60%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44E-4DE0-8EF8-1C4BE99B3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Hoja1!$S$48:$S$49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4E-4DE0-8EF8-1C4BE99B3DD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4E-4DE0-8EF8-1C4BE99B3DD6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4E-4DE0-8EF8-1C4BE99B3DD6}"/>
              </c:ext>
            </c:extLst>
          </c:dPt>
          <c:val>
            <c:numRef>
              <c:f>Hoja1!$T$48:$T$49</c:f>
              <c:numCache>
                <c:formatCode>0%</c:formatCode>
                <c:ptCount val="2"/>
                <c:pt idx="0">
                  <c:v>0.1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4E-4DE0-8EF8-1C4BE99B3DD6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Hoja1!$U$48:$U$49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4E-4DE0-8EF8-1C4BE99B3DD6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44E-4DE0-8EF8-1C4BE99B3DD6}"/>
              </c:ext>
            </c:extLst>
          </c:dPt>
          <c:val>
            <c:numRef>
              <c:f>Hoja1!$V$48:$V$49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4E-4DE0-8EF8-1C4BE99B3DD6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Hoja1!$W$48:$W$49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44E-4DE0-8EF8-1C4BE99B3DD6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44E-4DE0-8EF8-1C4BE99B3DD6}"/>
              </c:ext>
            </c:extLst>
          </c:dPt>
          <c:val>
            <c:numRef>
              <c:f>Hoja1!$X$48:$X$49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44E-4DE0-8EF8-1C4BE99B3DD6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44E-4DE0-8EF8-1C4BE99B3DD6}"/>
              </c:ext>
            </c:extLst>
          </c:dPt>
          <c:val>
            <c:numRef>
              <c:f>Hoja1!$Y$48:$Y$49</c:f>
              <c:numCache>
                <c:formatCode>General</c:formatCode>
                <c:ptCount val="2"/>
                <c:pt idx="0" formatCode="0%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44E-4DE0-8EF8-1C4BE99B3DD6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44E-4DE0-8EF8-1C4BE99B3DD6}"/>
              </c:ext>
            </c:extLst>
          </c:dPt>
          <c:val>
            <c:numRef>
              <c:f>Hoja1!$Z$48:$Z$49</c:f>
              <c:numCache>
                <c:formatCode>General</c:formatCode>
                <c:ptCount val="2"/>
                <c:pt idx="0" formatCode="0%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4E-4DE0-8EF8-1C4BE99B3DD6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Hoja1!$AA$48:$AA$49</c:f>
              <c:numCache>
                <c:formatCode>General</c:formatCode>
                <c:ptCount val="2"/>
                <c:pt idx="0" formatCode="0%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44E-4DE0-8EF8-1C4BE99B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6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6650413468191"/>
          <c:y val="0.20076261528606459"/>
          <c:w val="0.71879418838335596"/>
          <c:h val="0.57184509075583212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C2-49EC-B59D-6BC3AEEDEAA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C2-49EC-B59D-6BC3AEEDEAA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C2-49EC-B59D-6BC3AEEDEAA4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C2-49EC-B59D-6BC3AEEDEAA4}"/>
              </c:ext>
            </c:extLst>
          </c:dPt>
          <c:cat>
            <c:strRef>
              <c:f>'[4]Indicadores Estatal'!$B$7:$B$10</c:f>
              <c:strCache>
                <c:ptCount val="4"/>
                <c:pt idx="0">
                  <c:v>Verde</c:v>
                </c:pt>
                <c:pt idx="1">
                  <c:v>Amarillo</c:v>
                </c:pt>
                <c:pt idx="2">
                  <c:v>Rojo</c:v>
                </c:pt>
                <c:pt idx="3">
                  <c:v>Total</c:v>
                </c:pt>
              </c:strCache>
            </c:strRef>
          </c:cat>
          <c:val>
            <c:numRef>
              <c:f>Hoja1!$C$60:$C$63</c:f>
              <c:numCache>
                <c:formatCode>General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C2-49EC-B59D-6BC3AEEDE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v>"Puntero"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5C2-49EC-B59D-6BC3AEEDEAA4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5C2-49EC-B59D-6BC3AEEDEAA4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5C2-49EC-B59D-6BC3AEEDEAA4}"/>
              </c:ext>
            </c:extLst>
          </c:dPt>
          <c:val>
            <c:numRef>
              <c:f>Hoja1!$C$67:$C$69</c:f>
              <c:numCache>
                <c:formatCode>General</c:formatCode>
                <c:ptCount val="3"/>
                <c:pt idx="0" formatCode="0.00">
                  <c:v>14.5</c:v>
                </c:pt>
                <c:pt idx="1">
                  <c:v>5</c:v>
                </c:pt>
                <c:pt idx="2" formatCode="0.00">
                  <c:v>180.5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C2-49EC-B59D-6BC3AEEDE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A5-4A38-A4FF-E6967A4E03F5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A5-4A38-A4FF-E6967A4E03F5}"/>
              </c:ext>
            </c:extLst>
          </c:dPt>
          <c:val>
            <c:numRef>
              <c:f>Hoja1!$F$63:$F$64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5-4A38-A4FF-E6967A4E03F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8A5-4A38-A4FF-E6967A4E03F5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8A5-4A38-A4FF-E6967A4E03F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A5-4A38-A4FF-E6967A4E03F5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Hoja1!$F$61</c:f>
                  <c:strCache>
                    <c:ptCount val="1"/>
                    <c:pt idx="0">
                      <c:v>#¡REF!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{D1388D69-FF66-4C38-BFC9-06F7130CBDC7}</c15:txfldGUID>
                      <c15:f>Hoja1!$F$61</c15:f>
                      <c15:dlblFieldTableCache>
                        <c:ptCount val="1"/>
                        <c:pt idx="0">
                          <c:v>#¡REF!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8A5-4A38-A4FF-E6967A4E03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Hoja1!$G$63:$G$64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A5-4A38-A4FF-E6967A4E03F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A5-4A38-A4FF-E6967A4E03F5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A5-4A38-A4FF-E6967A4E03F5}"/>
              </c:ext>
            </c:extLst>
          </c:dPt>
          <c:val>
            <c:numRef>
              <c:f>Hoja1!$H$63:$H$64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A5-4A38-A4FF-E6967A4E03F5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Hoja1!$I$63:$I$64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8A5-4A38-A4FF-E6967A4E03F5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A5-4A38-A4FF-E6967A4E03F5}"/>
              </c:ext>
            </c:extLst>
          </c:dPt>
          <c:val>
            <c:numRef>
              <c:f>Hoja1!$J$63:$J$64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8A5-4A38-A4FF-E6967A4E03F5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Hoja1!$K$63:$K$64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8A5-4A38-A4FF-E6967A4E03F5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A5-4A38-A4FF-E6967A4E03F5}"/>
              </c:ext>
            </c:extLst>
          </c:dPt>
          <c:val>
            <c:numRef>
              <c:f>Hoja1!$L$63:$L$64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8A5-4A38-A4FF-E6967A4E03F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8A5-4A38-A4FF-E6967A4E03F5}"/>
              </c:ext>
            </c:extLst>
          </c:dPt>
          <c:val>
            <c:numRef>
              <c:f>Hoja1!$M$63:$M$64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8A5-4A38-A4FF-E6967A4E03F5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A5-4A38-A4FF-E6967A4E03F5}"/>
              </c:ext>
            </c:extLst>
          </c:dPt>
          <c:val>
            <c:numRef>
              <c:f>Hoja1!$N$63:$N$64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8A5-4A38-A4FF-E6967A4E03F5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Hoja1!$O$63:$O$64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A5-4A38-A4FF-E6967A4E0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C-4C98-847F-A3EA779D556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BC-4C98-847F-A3EA779D5560}"/>
              </c:ext>
            </c:extLst>
          </c:dPt>
          <c:val>
            <c:numRef>
              <c:f>Hoja1!$R$63:$R$64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C-4C98-847F-A3EA779D55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ABC-4C98-847F-A3EA779D5560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ABC-4C98-847F-A3EA779D556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C-4C98-847F-A3EA779D5560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Hoja1!$R$61</c:f>
                  <c:strCache>
                    <c:ptCount val="1"/>
                    <c:pt idx="0">
                      <c:v>#¡REF!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{F1D00B38-7B62-4F33-A891-4D9E3957C378}</c15:txfldGUID>
                      <c15:f>Hoja1!$R$61</c15:f>
                      <c15:dlblFieldTableCache>
                        <c:ptCount val="1"/>
                        <c:pt idx="0">
                          <c:v>#¡REF!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ABC-4C98-847F-A3EA779D5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Hoja1!$S$63:$S$64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BC-4C98-847F-A3EA779D556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BC-4C98-847F-A3EA779D556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BC-4C98-847F-A3EA779D5560}"/>
              </c:ext>
            </c:extLst>
          </c:dPt>
          <c:val>
            <c:numRef>
              <c:f>Hoja1!$T$63:$T$64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BC-4C98-847F-A3EA779D5560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Hoja1!$U$63:$U$64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ABC-4C98-847F-A3EA779D5560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BC-4C98-847F-A3EA779D5560}"/>
              </c:ext>
            </c:extLst>
          </c:dPt>
          <c:val>
            <c:numRef>
              <c:f>Hoja1!$V$63:$V$64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BC-4C98-847F-A3EA779D5560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Hoja1!$W$63:$W$64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BC-4C98-847F-A3EA779D5560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ABC-4C98-847F-A3EA779D5560}"/>
              </c:ext>
            </c:extLst>
          </c:dPt>
          <c:val>
            <c:numRef>
              <c:f>Hoja1!$X$63:$X$64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ABC-4C98-847F-A3EA779D556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ABC-4C98-847F-A3EA779D5560}"/>
              </c:ext>
            </c:extLst>
          </c:dPt>
          <c:val>
            <c:numRef>
              <c:f>Hoja1!$Y$63:$Y$64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ABC-4C98-847F-A3EA779D5560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ABC-4C98-847F-A3EA779D5560}"/>
              </c:ext>
            </c:extLst>
          </c:dPt>
          <c:val>
            <c:numRef>
              <c:f>Hoja1!$Z$63:$Z$64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BC-4C98-847F-A3EA779D5560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Hoja1!$AA$63:$AA$64</c:f>
              <c:numCache>
                <c:formatCode>General</c:formatCode>
                <c:ptCount val="2"/>
                <c:pt idx="0" formatCode="0%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ABC-4C98-847F-A3EA779D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5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55-4CEB-A604-370BAFB43658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55-4CEB-A604-370BAFB43658}"/>
              </c:ext>
            </c:extLst>
          </c:dPt>
          <c:val>
            <c:numRef>
              <c:f>Hoja1!$AD$63:$AD$64</c:f>
              <c:numCache>
                <c:formatCode>0%</c:formatCode>
                <c:ptCount val="2"/>
                <c:pt idx="0">
                  <c:v>0.01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55-4CEB-A604-370BAFB4365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55-4CEB-A604-370BAFB4365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655-4CEB-A604-370BAFB4365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5-4CEB-A604-370BAFB43658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Hoja1!$AD$61</c:f>
                  <c:strCache>
                    <c:ptCount val="1"/>
                    <c:pt idx="0">
                      <c:v>#¡REF!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{3D73255E-EEDF-4F98-AD2A-70D9D4291FF7}</c15:txfldGUID>
                      <c15:f>Hoja1!$AD$61</c15:f>
                      <c15:dlblFieldTableCache>
                        <c:ptCount val="1"/>
                        <c:pt idx="0">
                          <c:v>#¡REF!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655-4CEB-A604-370BAFB436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Hoja1!$AE$63:$AE$64</c:f>
              <c:numCache>
                <c:formatCode>0%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55-4CEB-A604-370BAFB4365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55-4CEB-A604-370BAFB43658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55-4CEB-A604-370BAFB43658}"/>
              </c:ext>
            </c:extLst>
          </c:dPt>
          <c:val>
            <c:numRef>
              <c:f>Hoja1!$AF$63:$AF$64</c:f>
              <c:numCache>
                <c:formatCode>0%</c:formatCode>
                <c:ptCount val="2"/>
                <c:pt idx="0">
                  <c:v>0.01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55-4CEB-A604-370BAFB43658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10B-2443-B2C8-F51CC797E45A}"/>
              </c:ext>
            </c:extLst>
          </c:dPt>
          <c:val>
            <c:numRef>
              <c:f>Hoja1!$AG$63:$AG$64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55-4CEB-A604-370BAFB43658}"/>
            </c:ext>
          </c:extLst>
        </c:ser>
        <c:ser>
          <c:idx val="4"/>
          <c:order val="4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55-4CEB-A604-370BAFB43658}"/>
              </c:ext>
            </c:extLst>
          </c:dPt>
          <c:val>
            <c:numRef>
              <c:f>Hoja1!$AH$63:$AH$64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55-4CEB-A604-370BAFB4365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Hoja1!$AI$63:$AI$64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55-4CEB-A604-370BAFB43658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655-4CEB-A604-370BAFB43658}"/>
              </c:ext>
            </c:extLst>
          </c:dPt>
          <c:val>
            <c:numRef>
              <c:f>Hoja1!$AJ$63:$AJ$64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55-4CEB-A604-370BAFB4365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655-4CEB-A604-370BAFB43658}"/>
              </c:ext>
            </c:extLst>
          </c:dPt>
          <c:val>
            <c:numRef>
              <c:f>Hoja1!$AK$63:$AK$64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655-4CEB-A604-370BAFB43658}"/>
            </c:ext>
          </c:extLst>
        </c:ser>
        <c:ser>
          <c:idx val="8"/>
          <c:order val="8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55-4CEB-A604-370BAFB43658}"/>
              </c:ext>
            </c:extLst>
          </c:dPt>
          <c:val>
            <c:numRef>
              <c:f>Hoja1!$AL$63:$AL$64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655-4CEB-A604-370BAFB43658}"/>
            </c:ext>
          </c:extLst>
        </c:ser>
        <c:ser>
          <c:idx val="9"/>
          <c:order val="9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Hoja1!$AM$63:$AM$64</c:f>
              <c:numCache>
                <c:formatCode>General</c:formatCode>
                <c:ptCount val="2"/>
                <c:pt idx="0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655-4CEB-A604-370BAFB4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0.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A3-4895-A3FA-25B4F82A3BCD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A3-4895-A3FA-25B4F82A3BCD}"/>
              </c:ext>
            </c:extLst>
          </c:dPt>
          <c:val>
            <c:numRef>
              <c:f>Hoja1!$AP$48:$AP$49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3-4895-A3FA-25B4F82A3BC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3A3-4895-A3FA-25B4F82A3BC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A3-4895-A3FA-25B4F82A3B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A3-4895-A3FA-25B4F82A3BCD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Hoja1!$AP$46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{2E97829D-05A6-4575-AD0C-87744481764C}</c15:txfldGUID>
                      <c15:f>Hoja1!$AP$46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3A3-4895-A3FA-25B4F82A3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Hoja1!$AQ$48:$AQ$49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A3-4895-A3FA-25B4F82A3BC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A3-4895-A3FA-25B4F82A3BCD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A3-4895-A3FA-25B4F82A3BCD}"/>
              </c:ext>
            </c:extLst>
          </c:dPt>
          <c:val>
            <c:numRef>
              <c:f>Hoja1!$AR$48:$AR$49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A3-4895-A3FA-25B4F82A3BCD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Hoja1!$AS$48:$AS$49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A3-4895-A3FA-25B4F82A3BCD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A3-4895-A3FA-25B4F82A3BCD}"/>
              </c:ext>
            </c:extLst>
          </c:dPt>
          <c:val>
            <c:numRef>
              <c:f>Hoja1!$AT$48:$AT$49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A3-4895-A3FA-25B4F82A3BCD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Hoja1!$AU$48:$AU$49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A3-4895-A3FA-25B4F82A3BCD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3A3-4895-A3FA-25B4F82A3BCD}"/>
              </c:ext>
            </c:extLst>
          </c:dPt>
          <c:val>
            <c:numRef>
              <c:f>Hoja1!$AV$48:$AV$49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3A3-4895-A3FA-25B4F82A3BC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3A3-4895-A3FA-25B4F82A3BCD}"/>
              </c:ext>
            </c:extLst>
          </c:dPt>
          <c:val>
            <c:numRef>
              <c:f>Hoja1!$AW$48:$AW$49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3A3-4895-A3FA-25B4F82A3BCD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3A3-4895-A3FA-25B4F82A3BCD}"/>
              </c:ext>
            </c:extLst>
          </c:dPt>
          <c:val>
            <c:numRef>
              <c:f>Hoja1!$AX$48:$AX$49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3A3-4895-A3FA-25B4F82A3BCD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Hoja1!$AY$48:$AY$49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3A3-4895-A3FA-25B4F82A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6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5-414A-8A02-B5B4A1AD602D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5-414A-8A02-B5B4A1AD602D}"/>
              </c:ext>
            </c:extLst>
          </c:dPt>
          <c:val>
            <c:numRef>
              <c:f>Hoja1!$BB$48:$BB$49</c:f>
              <c:numCache>
                <c:formatCode>0%</c:formatCode>
                <c:ptCount val="2"/>
                <c:pt idx="0">
                  <c:v>0.1</c:v>
                </c:pt>
                <c:pt idx="1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65-414A-8A02-B5B4A1AD602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965-414A-8A02-B5B4A1AD602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965-414A-8A02-B5B4A1AD602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65-414A-8A02-B5B4A1AD602D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Hoja1!$BB$46</c:f>
                  <c:strCache>
                    <c:ptCount val="1"/>
                    <c:pt idx="0">
                      <c:v>66%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{0069E271-64F2-47A1-86C8-C2BC13A59976}</c15:txfldGUID>
                      <c15:f>Hoja1!$BB$46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965-414A-8A02-B5B4A1AD6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Hoja1!$BC$48:$BC$49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65-414A-8A02-B5B4A1AD602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65-414A-8A02-B5B4A1AD602D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65-414A-8A02-B5B4A1AD602D}"/>
              </c:ext>
            </c:extLst>
          </c:dPt>
          <c:val>
            <c:numRef>
              <c:f>Hoja1!$BD$48:$BD$49</c:f>
              <c:numCache>
                <c:formatCode>0%</c:formatCode>
                <c:ptCount val="2"/>
                <c:pt idx="0">
                  <c:v>0.1</c:v>
                </c:pt>
                <c:pt idx="1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65-414A-8A02-B5B4A1AD602D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Hoja1!$BE$48:$BE$49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65-414A-8A02-B5B4A1AD602D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965-414A-8A02-B5B4A1AD602D}"/>
              </c:ext>
            </c:extLst>
          </c:dPt>
          <c:val>
            <c:numRef>
              <c:f>Hoja1!$BF$48:$BF$49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65-414A-8A02-B5B4A1AD602D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Hoja1!$BG$48:$BG$49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965-414A-8A02-B5B4A1AD602D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965-414A-8A02-B5B4A1AD602D}"/>
              </c:ext>
            </c:extLst>
          </c:dPt>
          <c:val>
            <c:numRef>
              <c:f>Hoja1!$BH$48:$BH$49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965-414A-8A02-B5B4A1AD602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6965-414A-8A02-B5B4A1AD602D}"/>
              </c:ext>
            </c:extLst>
          </c:dPt>
          <c:val>
            <c:numRef>
              <c:f>Hoja1!$BI$48:$BI$49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965-414A-8A02-B5B4A1AD602D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965-414A-8A02-B5B4A1AD602D}"/>
              </c:ext>
            </c:extLst>
          </c:dPt>
          <c:val>
            <c:numRef>
              <c:f>Hoja1!$BJ$48:$BJ$49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965-414A-8A02-B5B4A1AD602D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Hoja1!$BK$48:$BK$49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965-414A-8A02-B5B4A1AD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3F-4472-AD56-564946256D3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3F-4472-AD56-564946256D30}"/>
              </c:ext>
            </c:extLst>
          </c:dPt>
          <c:val>
            <c:numRef>
              <c:f>Hoja1!$AP$63:$AP$64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3F-4472-AD56-564946256D3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3F-4472-AD56-564946256D30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3F-4472-AD56-564946256D3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3F-4472-AD56-564946256D30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Hoja1!$AP$61</c:f>
                  <c:strCache>
                    <c:ptCount val="1"/>
                    <c:pt idx="0">
                      <c:v>#¡REF!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{6A4D144A-319C-468C-88CF-0EF151302A80}</c15:txfldGUID>
                      <c15:f>Hoja1!$AP$61</c15:f>
                      <c15:dlblFieldTableCache>
                        <c:ptCount val="1"/>
                        <c:pt idx="0">
                          <c:v>#¡REF!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63F-4472-AD56-564946256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Hoja1!$AQ$63:$AQ$64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3F-4472-AD56-564946256D3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3F-4472-AD56-564946256D30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3F-4472-AD56-564946256D30}"/>
              </c:ext>
            </c:extLst>
          </c:dPt>
          <c:val>
            <c:numRef>
              <c:f>Hoja1!$AR$63:$AR$64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3F-4472-AD56-564946256D30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Hoja1!$AS$63:$AS$64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3F-4472-AD56-564946256D30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3F-4472-AD56-564946256D30}"/>
              </c:ext>
            </c:extLst>
          </c:dPt>
          <c:val>
            <c:numRef>
              <c:f>Hoja1!$AT$63:$AT$64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3F-4472-AD56-564946256D30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Hoja1!$AU$63:$AU$64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3F-4472-AD56-564946256D30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63F-4472-AD56-564946256D30}"/>
              </c:ext>
            </c:extLst>
          </c:dPt>
          <c:val>
            <c:numRef>
              <c:f>Hoja1!$AV$63:$AV$64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63F-4472-AD56-564946256D3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63F-4472-AD56-564946256D30}"/>
              </c:ext>
            </c:extLst>
          </c:dPt>
          <c:val>
            <c:numRef>
              <c:f>Hoja1!$AW$63:$AW$64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63F-4472-AD56-564946256D30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63F-4472-AD56-564946256D30}"/>
              </c:ext>
            </c:extLst>
          </c:dPt>
          <c:val>
            <c:numRef>
              <c:f>Hoja1!$AX$63:$AX$64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63F-4472-AD56-564946256D30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Hoja1!$AY$63:$AY$64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63F-4472-AD56-56494625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F0-4C91-890A-80A3B5D83FFF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F0-4C91-890A-80A3B5D83FFF}"/>
              </c:ext>
            </c:extLst>
          </c:dPt>
          <c:val>
            <c:numRef>
              <c:f>Hoja1!$AD$48:$AD$49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F0-4C91-890A-80A3B5D83FF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3F0-4C91-890A-80A3B5D83FFF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3F0-4C91-890A-80A3B5D83F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F0-4C91-890A-80A3B5D83FFF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Hoja1!$AD$46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{74B34391-ACEE-40E9-9488-08143C03A5C2}</c15:txfldGUID>
                      <c15:f>Hoja1!$AD$46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3F0-4C91-890A-80A3B5D83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Hoja1!$AE$48:$AE$49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F0-4C91-890A-80A3B5D83FF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F0-4C91-890A-80A3B5D83FFF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F0-4C91-890A-80A3B5D83FFF}"/>
              </c:ext>
            </c:extLst>
          </c:dPt>
          <c:val>
            <c:numRef>
              <c:f>Hoja1!$AF$48:$AF$49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F0-4C91-890A-80A3B5D83FFF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Hoja1!$AG$48:$AG$49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F0-4C91-890A-80A3B5D83FFF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F0-4C91-890A-80A3B5D83FFF}"/>
              </c:ext>
            </c:extLst>
          </c:dPt>
          <c:val>
            <c:numRef>
              <c:f>Hoja1!$AH$48:$AH$49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3F0-4C91-890A-80A3B5D83FFF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Hoja1!$AI$48:$AI$49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F0-4C91-890A-80A3B5D83FFF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3F0-4C91-890A-80A3B5D83FFF}"/>
              </c:ext>
            </c:extLst>
          </c:dPt>
          <c:val>
            <c:numRef>
              <c:f>Hoja1!$AJ$48:$AJ$49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3F0-4C91-890A-80A3B5D83FF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3F0-4C91-890A-80A3B5D83FFF}"/>
              </c:ext>
            </c:extLst>
          </c:dPt>
          <c:val>
            <c:numRef>
              <c:f>Hoja1!$AK$48:$AK$49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3F0-4C91-890A-80A3B5D83FFF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3F0-4C91-890A-80A3B5D83FFF}"/>
              </c:ext>
            </c:extLst>
          </c:dPt>
          <c:val>
            <c:numRef>
              <c:f>Hoja1!$AL$48:$AL$49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3F0-4C91-890A-80A3B5D83FFF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Hoja1!$AM$48:$AM$49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3F0-4C91-890A-80A3B5D83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11-4941-8CD0-A327497A1FF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11-4941-8CD0-A327497A1FFC}"/>
              </c:ext>
            </c:extLst>
          </c:dPt>
          <c:val>
            <c:numRef>
              <c:f>Hoja1!$AP$63:$AP$64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1-4941-8CD0-A327497A1FF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A11-4941-8CD0-A327497A1FF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A11-4941-8CD0-A327497A1FF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1-4941-8CD0-A327497A1FFC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Hoja1!$AP$61</c:f>
                  <c:strCache>
                    <c:ptCount val="1"/>
                    <c:pt idx="0">
                      <c:v>#¡REF!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{1E8C5DE5-6E12-4D0B-9F9A-CA654BD2E86C}</c15:txfldGUID>
                      <c15:f>Hoja1!$AP$61</c15:f>
                      <c15:dlblFieldTableCache>
                        <c:ptCount val="1"/>
                        <c:pt idx="0">
                          <c:v>#¡REF!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A11-4941-8CD0-A327497A1F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bson Book" pitchFamily="50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Hoja1!$AQ$63:$AQ$64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11-4941-8CD0-A327497A1FF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11-4941-8CD0-A327497A1FF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11-4941-8CD0-A327497A1FFC}"/>
              </c:ext>
            </c:extLst>
          </c:dPt>
          <c:val>
            <c:numRef>
              <c:f>Hoja1!$AR$63:$AR$64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11-4941-8CD0-A327497A1FFC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Hoja1!$AS$63:$AS$64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11-4941-8CD0-A327497A1FFC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11-4941-8CD0-A327497A1FFC}"/>
              </c:ext>
            </c:extLst>
          </c:dPt>
          <c:val>
            <c:numRef>
              <c:f>Hoja1!$AT$63:$AT$64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A11-4941-8CD0-A327497A1FFC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Hoja1!$AU$63:$AU$64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A11-4941-8CD0-A327497A1FFC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11-4941-8CD0-A327497A1FFC}"/>
              </c:ext>
            </c:extLst>
          </c:dPt>
          <c:val>
            <c:numRef>
              <c:f>Hoja1!$AV$63:$AV$64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11-4941-8CD0-A327497A1FFC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A11-4941-8CD0-A327497A1FFC}"/>
              </c:ext>
            </c:extLst>
          </c:dPt>
          <c:val>
            <c:numRef>
              <c:f>Hoja1!$AW$63:$AW$64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A11-4941-8CD0-A327497A1FFC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11-4941-8CD0-A327497A1FFC}"/>
              </c:ext>
            </c:extLst>
          </c:dPt>
          <c:val>
            <c:numRef>
              <c:f>Hoja1!$AX$63:$AX$64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A11-4941-8CD0-A327497A1FFC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Hoja1!$AY$63:$AY$64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A11-4941-8CD0-A327497A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bson Book" pitchFamily="50" charset="0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Gibson Book" pitchFamily="50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6-4F61-8D87-84FCDA57242A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6-4F61-8D87-84FCDA57242A}"/>
              </c:ext>
            </c:extLst>
          </c:dPt>
          <c:val>
            <c:numRef>
              <c:f>[1]Hoja1!$F$18:$F$19</c:f>
              <c:numCache>
                <c:formatCode>General</c:formatCode>
                <c:ptCount val="2"/>
                <c:pt idx="0">
                  <c:v>0.1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46-4F61-8D87-84FCDA5724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B46-4F61-8D87-84FCDA57242A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B46-4F61-8D87-84FCDA57242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46-4F61-8D87-84FCDA57242A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[1]Hoja1!$F$16</c:f>
                  <c:strCache>
                    <c:ptCount val="1"/>
                    <c:pt idx="0">
                      <c:v>0.75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{7AC33714-951C-41B6-8B9D-21F67E6B963D}</c15:txfldGUID>
                      <c15:f>[1]Hoja1!$F$16</c15:f>
                      <c15:dlblFieldTableCache>
                        <c:ptCount val="1"/>
                        <c:pt idx="0">
                          <c:v>0.75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B46-4F61-8D87-84FCDA572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bson Book" pitchFamily="50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[1]Hoja1!$G$18:$G$19</c:f>
              <c:numCache>
                <c:formatCode>General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46-4F61-8D87-84FCDA57242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46-4F61-8D87-84FCDA57242A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6-4F61-8D87-84FCDA57242A}"/>
              </c:ext>
            </c:extLst>
          </c:dPt>
          <c:val>
            <c:numRef>
              <c:f>[1]Hoja1!$H$18:$H$19</c:f>
              <c:numCache>
                <c:formatCode>General</c:formatCode>
                <c:ptCount val="2"/>
                <c:pt idx="0">
                  <c:v>0.1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46-4F61-8D87-84FCDA57242A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[1]Hoja1!$I$18:$I$19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B46-4F61-8D87-84FCDA57242A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46-4F61-8D87-84FCDA57242A}"/>
              </c:ext>
            </c:extLst>
          </c:dPt>
          <c:val>
            <c:numRef>
              <c:f>[1]Hoja1!$J$18:$J$19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B46-4F61-8D87-84FCDA57242A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[1]Hoja1!$K$18:$K$19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B46-4F61-8D87-84FCDA57242A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46-4F61-8D87-84FCDA57242A}"/>
              </c:ext>
            </c:extLst>
          </c:dPt>
          <c:val>
            <c:numRef>
              <c:f>[1]Hoja1!$L$18:$L$19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46-4F61-8D87-84FCDA57242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B46-4F61-8D87-84FCDA57242A}"/>
              </c:ext>
            </c:extLst>
          </c:dPt>
          <c:val>
            <c:numRef>
              <c:f>[1]Hoja1!$M$18:$M$19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B46-4F61-8D87-84FCDA57242A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B46-4F61-8D87-84FCDA57242A}"/>
              </c:ext>
            </c:extLst>
          </c:dPt>
          <c:val>
            <c:numRef>
              <c:f>[1]Hoja1!$N$18:$N$19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B46-4F61-8D87-84FCDA57242A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[1]Hoja1!$O$18:$O$19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B46-4F61-8D87-84FCDA57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bson Book" pitchFamily="50" charset="0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Gibson Book" pitchFamily="50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E6-404A-9653-257848E1A9DF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E6-404A-9653-257848E1A9DF}"/>
              </c:ext>
            </c:extLst>
          </c:dPt>
          <c:val>
            <c:numRef>
              <c:f>[2]Hoja1!$F$18:$F$19</c:f>
              <c:numCache>
                <c:formatCode>General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E6-404A-9653-257848E1A9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E6-404A-9653-257848E1A9DF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2E6-404A-9653-257848E1A9D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E6-404A-9653-257848E1A9DF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[2]Hoja1!$F$16</c:f>
                  <c:strCache>
                    <c:ptCount val="1"/>
                    <c:pt idx="0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{90642107-B316-42F1-9AA8-54B81C7DEB53}</c15:txfldGUID>
                      <c15:f>[2]Hoja1!$F$16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2E6-404A-9653-257848E1A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bson Book" pitchFamily="50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[2]Hoja1!$G$18:$G$19</c:f>
              <c:numCache>
                <c:formatCode>General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E6-404A-9653-257848E1A9D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E6-404A-9653-257848E1A9DF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2E6-404A-9653-257848E1A9DF}"/>
              </c:ext>
            </c:extLst>
          </c:dPt>
          <c:val>
            <c:numRef>
              <c:f>[2]Hoja1!$H$18:$H$19</c:f>
              <c:numCache>
                <c:formatCode>General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2E6-404A-9653-257848E1A9DF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[2]Hoja1!$I$18:$I$19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2E6-404A-9653-257848E1A9DF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2E6-404A-9653-257848E1A9DF}"/>
              </c:ext>
            </c:extLst>
          </c:dPt>
          <c:val>
            <c:numRef>
              <c:f>[2]Hoja1!$J$18:$J$19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2E6-404A-9653-257848E1A9DF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[2]Hoja1!$K$18:$K$19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2E6-404A-9653-257848E1A9DF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2E6-404A-9653-257848E1A9DF}"/>
              </c:ext>
            </c:extLst>
          </c:dPt>
          <c:val>
            <c:numRef>
              <c:f>[2]Hoja1!$L$18:$L$19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2E6-404A-9653-257848E1A9D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2E6-404A-9653-257848E1A9DF}"/>
              </c:ext>
            </c:extLst>
          </c:dPt>
          <c:val>
            <c:numRef>
              <c:f>[2]Hoja1!$M$18:$M$19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2E6-404A-9653-257848E1A9DF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2E6-404A-9653-257848E1A9DF}"/>
              </c:ext>
            </c:extLst>
          </c:dPt>
          <c:val>
            <c:numRef>
              <c:f>[2]Hoja1!$N$18:$N$19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2E6-404A-9653-257848E1A9DF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[2]Hoja1!$O$18:$O$19</c:f>
              <c:numCache>
                <c:formatCode>General</c:formatCode>
                <c:ptCount val="2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2E6-404A-9653-257848E1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bson Book" pitchFamily="50" charset="0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Gibson Book" pitchFamily="50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A9-4CE2-A9F9-B30D7AA54A9E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A9-4CE2-A9F9-B30D7AA54A9E}"/>
              </c:ext>
            </c:extLst>
          </c:dPt>
          <c:val>
            <c:numRef>
              <c:f>[3]Hoja1!$R$33:$R$34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9-4CE2-A9F9-B30D7AA54A9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2A9-4CE2-A9F9-B30D7AA54A9E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2A9-4CE2-A9F9-B30D7AA54A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A9-4CE2-A9F9-B30D7AA54A9E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[3]Hoja1!$R$31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{B09CE41E-1A2E-4C05-8394-D9DEBA76C43F}</c15:txfldGUID>
                      <c15:f>[3]Hoja1!$R$31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2A9-4CE2-A9F9-B30D7AA54A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[3]Hoja1!$S$33:$S$34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A9-4CE2-A9F9-B30D7AA54A9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A9-4CE2-A9F9-B30D7AA54A9E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A9-4CE2-A9F9-B30D7AA54A9E}"/>
              </c:ext>
            </c:extLst>
          </c:dPt>
          <c:val>
            <c:numRef>
              <c:f>[3]Hoja1!$T$33:$T$34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2A9-4CE2-A9F9-B30D7AA54A9E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[3]Hoja1!$U$33:$U$34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2A9-4CE2-A9F9-B30D7AA54A9E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A9-4CE2-A9F9-B30D7AA54A9E}"/>
              </c:ext>
            </c:extLst>
          </c:dPt>
          <c:val>
            <c:numRef>
              <c:f>[3]Hoja1!$V$33:$V$34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A9-4CE2-A9F9-B30D7AA54A9E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[3]Hoja1!$W$33:$W$34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2A9-4CE2-A9F9-B30D7AA54A9E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2A9-4CE2-A9F9-B30D7AA54A9E}"/>
              </c:ext>
            </c:extLst>
          </c:dPt>
          <c:val>
            <c:numRef>
              <c:f>[3]Hoja1!$X$33:$X$34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A9-4CE2-A9F9-B30D7AA54A9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2A9-4CE2-A9F9-B30D7AA54A9E}"/>
              </c:ext>
            </c:extLst>
          </c:dPt>
          <c:val>
            <c:numRef>
              <c:f>[3]Hoja1!$Y$33:$Y$34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2A9-4CE2-A9F9-B30D7AA54A9E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2A9-4CE2-A9F9-B30D7AA54A9E}"/>
              </c:ext>
            </c:extLst>
          </c:dPt>
          <c:val>
            <c:numRef>
              <c:f>[3]Hoja1!$Z$33:$Z$34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A9-4CE2-A9F9-B30D7AA54A9E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[3]Hoja1!$AA$33:$AA$34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2A9-4CE2-A9F9-B30D7AA5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AE-4440-A877-2E8F56195AD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AE-4440-A877-2E8F56195ADC}"/>
              </c:ext>
            </c:extLst>
          </c:dPt>
          <c:val>
            <c:numRef>
              <c:f>Hoja1!$F$18:$F$19</c:f>
              <c:numCache>
                <c:formatCode>0%</c:formatCode>
                <c:ptCount val="2"/>
                <c:pt idx="0">
                  <c:v>0.1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E-4440-A877-2E8F56195A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AE-4440-A877-2E8F56195AD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AE-4440-A877-2E8F56195A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AE-4440-A877-2E8F56195ADC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Hoja1!$F$16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{90C00133-050A-4608-8E19-322C6B5A9FCD}</c15:txfldGUID>
                      <c15:f>Hoja1!$F$16</c15:f>
                      <c15:dlblFieldTableCache>
                        <c:ptCount val="1"/>
                        <c:pt idx="0">
                          <c:v>100%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9AE-4440-A877-2E8F56195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Hoja1!$G$18:$G$19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AE-4440-A877-2E8F56195A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9AE-4440-A877-2E8F56195AD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AE-4440-A877-2E8F56195ADC}"/>
              </c:ext>
            </c:extLst>
          </c:dPt>
          <c:val>
            <c:numRef>
              <c:f>Hoja1!$H$18:$H$19</c:f>
              <c:numCache>
                <c:formatCode>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AE-4440-A877-2E8F56195ADC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Hoja1!$I$18:$I$19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AE-4440-A877-2E8F56195ADC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9AE-4440-A877-2E8F56195ADC}"/>
              </c:ext>
            </c:extLst>
          </c:dPt>
          <c:val>
            <c:numRef>
              <c:f>Hoja1!$J$18:$J$19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AE-4440-A877-2E8F56195ADC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Hoja1!$K$18:$K$19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AE-4440-A877-2E8F56195ADC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9AE-4440-A877-2E8F56195ADC}"/>
              </c:ext>
            </c:extLst>
          </c:dPt>
          <c:val>
            <c:numRef>
              <c:f>Hoja1!$L$18:$L$19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AE-4440-A877-2E8F56195ADC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9AE-4440-A877-2E8F56195ADC}"/>
              </c:ext>
            </c:extLst>
          </c:dPt>
          <c:val>
            <c:numRef>
              <c:f>Hoja1!$M$18:$M$19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9AE-4440-A877-2E8F56195ADC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9AE-4440-A877-2E8F56195ADC}"/>
              </c:ext>
            </c:extLst>
          </c:dPt>
          <c:val>
            <c:numRef>
              <c:f>Hoja1!$N$18:$N$19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9AE-4440-A877-2E8F56195ADC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Hoja1!$O$18:$O$19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9AE-4440-A877-2E8F5619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6650413468191"/>
          <c:y val="0.20076261528606459"/>
          <c:w val="0.71879418838335596"/>
          <c:h val="0.57184509075583212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1-4E38-B7B0-5B6987B2B8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51-4E38-B7B0-5B6987B2B8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51-4E38-B7B0-5B6987B2B840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51-4E38-B7B0-5B6987B2B840}"/>
              </c:ext>
            </c:extLst>
          </c:dPt>
          <c:cat>
            <c:strRef>
              <c:f>'[4]Indicadores Estatal'!$B$7:$B$10</c:f>
              <c:strCache>
                <c:ptCount val="4"/>
                <c:pt idx="0">
                  <c:v>Verde</c:v>
                </c:pt>
                <c:pt idx="1">
                  <c:v>Amarillo</c:v>
                </c:pt>
                <c:pt idx="2">
                  <c:v>Rojo</c:v>
                </c:pt>
                <c:pt idx="3">
                  <c:v>Total</c:v>
                </c:pt>
              </c:strCache>
            </c:strRef>
          </c:cat>
          <c:val>
            <c:numRef>
              <c:f>Hoja1!$C$15:$C$18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60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51-4E38-B7B0-5B6987B2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v>"Puntero"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E51-4E38-B7B0-5B6987B2B84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E51-4E38-B7B0-5B6987B2B840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E51-4E38-B7B0-5B6987B2B840}"/>
              </c:ext>
            </c:extLst>
          </c:dPt>
          <c:val>
            <c:numRef>
              <c:f>Hoja1!$C$22:$C$24</c:f>
              <c:numCache>
                <c:formatCode>General</c:formatCode>
                <c:ptCount val="3"/>
                <c:pt idx="0" formatCode="0.00">
                  <c:v>-0.5</c:v>
                </c:pt>
                <c:pt idx="1">
                  <c:v>1</c:v>
                </c:pt>
                <c:pt idx="2" formatCode="0.00">
                  <c:v>199.5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51-4E38-B7B0-5B6987B2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21-49EB-ACDA-E15D65F0C07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21-49EB-ACDA-E15D65F0C07C}"/>
              </c:ext>
            </c:extLst>
          </c:dPt>
          <c:val>
            <c:numRef>
              <c:f>Hoja1!$R$18:$R$19</c:f>
              <c:numCache>
                <c:formatCode>0%</c:formatCode>
                <c:ptCount val="2"/>
                <c:pt idx="0">
                  <c:v>0.1</c:v>
                </c:pt>
                <c:pt idx="1">
                  <c:v>1.0871111111111111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21-49EB-ACDA-E15D65F0C07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021-49EB-ACDA-E15D65F0C07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21-49EB-ACDA-E15D65F0C07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21-49EB-ACDA-E15D65F0C07C}"/>
                </c:ext>
              </c:extLst>
            </c:dLbl>
            <c:dLbl>
              <c:idx val="1"/>
              <c:layout>
                <c:manualLayout>
                  <c:x val="8.0748670744954551E-2"/>
                  <c:y val="-2.7590884315304008E-17"/>
                </c:manualLayout>
              </c:layout>
              <c:tx>
                <c:strRef>
                  <c:f>Hoja1!$R$16</c:f>
                  <c:strCache>
                    <c:ptCount val="1"/>
                    <c:pt idx="0">
                      <c:v>114%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4A0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{6CF3F3DC-C4C9-472C-A044-90196AC9BF05}</c15:txfldGUID>
                      <c15:f>Hoja1!$R$16</c15:f>
                      <c15:dlblFieldTableCache>
                        <c:ptCount val="1"/>
                        <c:pt idx="0">
                          <c:v>114%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021-49EB-ACDA-E15D65F0C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Hoja1!$S$18:$S$19</c:f>
              <c:numCache>
                <c:formatCode>0%</c:formatCode>
                <c:ptCount val="2"/>
                <c:pt idx="0">
                  <c:v>0.1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21-49EB-ACDA-E15D65F0C07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21-49EB-ACDA-E15D65F0C07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21-49EB-ACDA-E15D65F0C07C}"/>
              </c:ext>
            </c:extLst>
          </c:dPt>
          <c:val>
            <c:numRef>
              <c:f>Hoja1!$T$18:$T$19</c:f>
              <c:numCache>
                <c:formatCode>0%</c:formatCode>
                <c:ptCount val="2"/>
                <c:pt idx="0">
                  <c:v>0.1</c:v>
                </c:pt>
                <c:pt idx="1">
                  <c:v>-0.13711111111111118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21-49EB-ACDA-E15D65F0C07C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Hoja1!$U$18:$U$19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21-49EB-ACDA-E15D65F0C07C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50000">
                    <a:schemeClr val="accent4"/>
                  </a:gs>
                  <a:gs pos="0">
                    <a:srgbClr val="FF0000"/>
                  </a:gs>
                </a:gsLst>
                <a:lin ang="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21-49EB-ACDA-E15D65F0C07C}"/>
              </c:ext>
            </c:extLst>
          </c:dPt>
          <c:val>
            <c:numRef>
              <c:f>Hoja1!$V$18:$V$19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21-49EB-ACDA-E15D65F0C07C}"/>
            </c:ext>
          </c:extLst>
        </c:ser>
        <c:ser>
          <c:idx val="5"/>
          <c:order val="5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Hoja1!$W$18:$W$19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021-49EB-ACDA-E15D65F0C07C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21-49EB-ACDA-E15D65F0C07C}"/>
              </c:ext>
            </c:extLst>
          </c:dPt>
          <c:val>
            <c:numRef>
              <c:f>Hoja1!$X$18:$X$19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021-49EB-ACDA-E15D65F0C07C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021-49EB-ACDA-E15D65F0C07C}"/>
              </c:ext>
            </c:extLst>
          </c:dPt>
          <c:val>
            <c:numRef>
              <c:f>Hoja1!$Y$18:$Y$19</c:f>
              <c:numCache>
                <c:formatCode>General</c:formatCode>
                <c:ptCount val="2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021-49EB-ACDA-E15D65F0C07C}"/>
            </c:ext>
          </c:extLst>
        </c:ser>
        <c:ser>
          <c:idx val="8"/>
          <c:order val="8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21-49EB-ACDA-E15D65F0C07C}"/>
              </c:ext>
            </c:extLst>
          </c:dPt>
          <c:val>
            <c:numRef>
              <c:f>Hoja1!$Z$18:$Z$19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21-49EB-ACDA-E15D65F0C07C}"/>
            </c:ext>
          </c:extLst>
        </c:ser>
        <c:ser>
          <c:idx val="9"/>
          <c:order val="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Hoja1!$AA$18:$AA$19</c:f>
              <c:numCache>
                <c:formatCode>General</c:formatCode>
                <c:ptCount val="2"/>
                <c:pt idx="0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021-49EB-ACDA-E15D65F0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871232"/>
        <c:axId val="112067008"/>
      </c:barChart>
      <c:catAx>
        <c:axId val="10587123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067008"/>
        <c:crosses val="autoZero"/>
        <c:auto val="1"/>
        <c:lblAlgn val="ctr"/>
        <c:lblOffset val="100"/>
        <c:noMultiLvlLbl val="0"/>
      </c:catAx>
      <c:valAx>
        <c:axId val="112067008"/>
        <c:scaling>
          <c:orientation val="minMax"/>
          <c:max val="1.2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71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9.png"/><Relationship Id="rId18" Type="http://schemas.openxmlformats.org/officeDocument/2006/relationships/image" Target="../media/image13.png"/><Relationship Id="rId26" Type="http://schemas.openxmlformats.org/officeDocument/2006/relationships/image" Target="../media/image21.png"/><Relationship Id="rId3" Type="http://schemas.openxmlformats.org/officeDocument/2006/relationships/chart" Target="../charts/chart3.xml"/><Relationship Id="rId21" Type="http://schemas.openxmlformats.org/officeDocument/2006/relationships/image" Target="../media/image16.png"/><Relationship Id="rId7" Type="http://schemas.openxmlformats.org/officeDocument/2006/relationships/chart" Target="../charts/chart5.xml"/><Relationship Id="rId12" Type="http://schemas.openxmlformats.org/officeDocument/2006/relationships/image" Target="../media/image8.png"/><Relationship Id="rId17" Type="http://schemas.openxmlformats.org/officeDocument/2006/relationships/chart" Target="../charts/chart6.xml"/><Relationship Id="rId25" Type="http://schemas.openxmlformats.org/officeDocument/2006/relationships/image" Target="../media/image20.png"/><Relationship Id="rId2" Type="http://schemas.openxmlformats.org/officeDocument/2006/relationships/chart" Target="../charts/chart2.xml"/><Relationship Id="rId16" Type="http://schemas.openxmlformats.org/officeDocument/2006/relationships/image" Target="../media/image12.png"/><Relationship Id="rId20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image" Target="../media/image7.png"/><Relationship Id="rId24" Type="http://schemas.openxmlformats.org/officeDocument/2006/relationships/image" Target="../media/image19.png"/><Relationship Id="rId5" Type="http://schemas.openxmlformats.org/officeDocument/2006/relationships/image" Target="../media/image3.png"/><Relationship Id="rId15" Type="http://schemas.openxmlformats.org/officeDocument/2006/relationships/image" Target="../media/image11.png"/><Relationship Id="rId23" Type="http://schemas.openxmlformats.org/officeDocument/2006/relationships/image" Target="../media/image18.png"/><Relationship Id="rId28" Type="http://schemas.openxmlformats.org/officeDocument/2006/relationships/image" Target="../media/image23.png"/><Relationship Id="rId10" Type="http://schemas.openxmlformats.org/officeDocument/2006/relationships/image" Target="../media/image6.png"/><Relationship Id="rId19" Type="http://schemas.openxmlformats.org/officeDocument/2006/relationships/image" Target="../media/image14.png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image" Target="../media/image10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18" Type="http://schemas.openxmlformats.org/officeDocument/2006/relationships/chart" Target="../charts/chart24.xml"/><Relationship Id="rId3" Type="http://schemas.openxmlformats.org/officeDocument/2006/relationships/chart" Target="../charts/chart9.xml"/><Relationship Id="rId21" Type="http://schemas.openxmlformats.org/officeDocument/2006/relationships/chart" Target="../charts/chart27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17" Type="http://schemas.openxmlformats.org/officeDocument/2006/relationships/chart" Target="../charts/chart23.xml"/><Relationship Id="rId2" Type="http://schemas.openxmlformats.org/officeDocument/2006/relationships/chart" Target="../charts/chart8.xml"/><Relationship Id="rId16" Type="http://schemas.openxmlformats.org/officeDocument/2006/relationships/chart" Target="../charts/chart22.xml"/><Relationship Id="rId20" Type="http://schemas.openxmlformats.org/officeDocument/2006/relationships/chart" Target="../charts/chart26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23" Type="http://schemas.openxmlformats.org/officeDocument/2006/relationships/chart" Target="../charts/chart29.xml"/><Relationship Id="rId10" Type="http://schemas.openxmlformats.org/officeDocument/2006/relationships/chart" Target="../charts/chart16.xml"/><Relationship Id="rId19" Type="http://schemas.openxmlformats.org/officeDocument/2006/relationships/chart" Target="../charts/chart25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Relationship Id="rId22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3022</xdr:colOff>
      <xdr:row>13</xdr:row>
      <xdr:rowOff>157240</xdr:rowOff>
    </xdr:from>
    <xdr:to>
      <xdr:col>38</xdr:col>
      <xdr:colOff>43390</xdr:colOff>
      <xdr:row>13</xdr:row>
      <xdr:rowOff>1068917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F5178E-D711-446A-936A-F71DE11B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523875</xdr:colOff>
      <xdr:row>24</xdr:row>
      <xdr:rowOff>0</xdr:rowOff>
    </xdr:from>
    <xdr:to>
      <xdr:col>38</xdr:col>
      <xdr:colOff>83343</xdr:colOff>
      <xdr:row>24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AE84-D8A5-4DF6-9B4C-C213CB140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464341</xdr:colOff>
      <xdr:row>31</xdr:row>
      <xdr:rowOff>0</xdr:rowOff>
    </xdr:from>
    <xdr:to>
      <xdr:col>38</xdr:col>
      <xdr:colOff>95248</xdr:colOff>
      <xdr:row>31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1E184509-BEE0-41B9-8EFF-CD790E781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158751</xdr:colOff>
      <xdr:row>0</xdr:row>
      <xdr:rowOff>63501</xdr:rowOff>
    </xdr:from>
    <xdr:to>
      <xdr:col>5</xdr:col>
      <xdr:colOff>801078</xdr:colOff>
      <xdr:row>3</xdr:row>
      <xdr:rowOff>88583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5B32A4D-CB80-58FD-006F-2C686669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63501"/>
          <a:ext cx="1428750" cy="660082"/>
        </a:xfrm>
        <a:prstGeom prst="rect">
          <a:avLst/>
        </a:prstGeom>
      </xdr:spPr>
    </xdr:pic>
    <xdr:clientData/>
  </xdr:twoCellAnchor>
  <xdr:twoCellAnchor editAs="oneCell">
    <xdr:from>
      <xdr:col>34</xdr:col>
      <xdr:colOff>634999</xdr:colOff>
      <xdr:row>0</xdr:row>
      <xdr:rowOff>0</xdr:rowOff>
    </xdr:from>
    <xdr:to>
      <xdr:col>34</xdr:col>
      <xdr:colOff>1555750</xdr:colOff>
      <xdr:row>3</xdr:row>
      <xdr:rowOff>194398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C77E72F-8B54-ADC0-5362-3FC96D70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5124" y="0"/>
          <a:ext cx="920751" cy="829398"/>
        </a:xfrm>
        <a:prstGeom prst="rect">
          <a:avLst/>
        </a:prstGeom>
      </xdr:spPr>
    </xdr:pic>
    <xdr:clientData/>
  </xdr:twoCellAnchor>
  <xdr:twoCellAnchor>
    <xdr:from>
      <xdr:col>37</xdr:col>
      <xdr:colOff>3022</xdr:colOff>
      <xdr:row>13</xdr:row>
      <xdr:rowOff>157240</xdr:rowOff>
    </xdr:from>
    <xdr:to>
      <xdr:col>38</xdr:col>
      <xdr:colOff>43390</xdr:colOff>
      <xdr:row>13</xdr:row>
      <xdr:rowOff>1068917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F935CA-603E-4DCC-AFB3-C819CC82D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3022</xdr:colOff>
      <xdr:row>13</xdr:row>
      <xdr:rowOff>157240</xdr:rowOff>
    </xdr:from>
    <xdr:to>
      <xdr:col>38</xdr:col>
      <xdr:colOff>43390</xdr:colOff>
      <xdr:row>13</xdr:row>
      <xdr:rowOff>1068917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409B41-7F30-8C43-AB67-17F17F859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34</xdr:col>
      <xdr:colOff>232018</xdr:colOff>
      <xdr:row>14</xdr:row>
      <xdr:rowOff>207594</xdr:rowOff>
    </xdr:from>
    <xdr:to>
      <xdr:col>39</xdr:col>
      <xdr:colOff>36635</xdr:colOff>
      <xdr:row>14</xdr:row>
      <xdr:rowOff>1257787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418F976-E3A9-CEEC-6666-7B12B683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48460" y="11124709"/>
          <a:ext cx="2588848" cy="1050193"/>
        </a:xfrm>
        <a:prstGeom prst="rect">
          <a:avLst/>
        </a:prstGeom>
      </xdr:spPr>
    </xdr:pic>
    <xdr:clientData/>
  </xdr:twoCellAnchor>
  <xdr:twoCellAnchor editAs="oneCell">
    <xdr:from>
      <xdr:col>34</xdr:col>
      <xdr:colOff>59530</xdr:colOff>
      <xdr:row>10</xdr:row>
      <xdr:rowOff>99219</xdr:rowOff>
    </xdr:from>
    <xdr:to>
      <xdr:col>34</xdr:col>
      <xdr:colOff>2559842</xdr:colOff>
      <xdr:row>11</xdr:row>
      <xdr:rowOff>1547813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A67883-D92E-0E2E-026D-8E9B020D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260468" y="2738438"/>
          <a:ext cx="2500312" cy="4028281"/>
        </a:xfrm>
        <a:prstGeom prst="rect">
          <a:avLst/>
        </a:prstGeom>
      </xdr:spPr>
    </xdr:pic>
    <xdr:clientData/>
  </xdr:twoCellAnchor>
  <xdr:twoCellAnchor>
    <xdr:from>
      <xdr:col>34</xdr:col>
      <xdr:colOff>1012031</xdr:colOff>
      <xdr:row>10</xdr:row>
      <xdr:rowOff>2004218</xdr:rowOff>
    </xdr:from>
    <xdr:to>
      <xdr:col>34</xdr:col>
      <xdr:colOff>1707391</xdr:colOff>
      <xdr:row>10</xdr:row>
      <xdr:rowOff>2398147</xdr:rowOff>
    </xdr:to>
    <xdr:sp macro="" textlink="[3]mml_registro_etapas!AH11">
      <xdr:nvSpPr>
        <xdr:cNvPr id="14" name="CuadroTexto 21">
          <a:extLst>
            <a:ext uri="{FF2B5EF4-FFF2-40B4-BE49-F238E27FC236}">
              <a16:creationId xmlns:a16="http://schemas.microsoft.com/office/drawing/2014/main" id="{04351328-67F1-4A08-909C-534C42531679}"/>
            </a:ext>
          </a:extLst>
        </xdr:cNvPr>
        <xdr:cNvSpPr txBox="1"/>
      </xdr:nvSpPr>
      <xdr:spPr>
        <a:xfrm>
          <a:off x="21212969" y="4643437"/>
          <a:ext cx="695360" cy="393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0" i="0" u="none" strike="noStrike">
              <a:solidFill>
                <a:srgbClr val="000000"/>
              </a:solidFill>
              <a:latin typeface="Gibson Book"/>
            </a:rPr>
            <a:t>6.89%</a:t>
          </a:r>
          <a:endParaRPr lang="es-MX" sz="4400" b="1" i="0">
            <a:solidFill>
              <a:srgbClr val="6A0F49"/>
            </a:solidFill>
            <a:latin typeface="Gibson SemiBold" pitchFamily="2" charset="77"/>
          </a:endParaRPr>
        </a:p>
      </xdr:txBody>
    </xdr:sp>
    <xdr:clientData/>
  </xdr:twoCellAnchor>
  <xdr:twoCellAnchor editAs="oneCell">
    <xdr:from>
      <xdr:col>34</xdr:col>
      <xdr:colOff>138905</xdr:colOff>
      <xdr:row>12</xdr:row>
      <xdr:rowOff>218281</xdr:rowOff>
    </xdr:from>
    <xdr:to>
      <xdr:col>34</xdr:col>
      <xdr:colOff>2480468</xdr:colOff>
      <xdr:row>13</xdr:row>
      <xdr:rowOff>515938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34F3849-D6C8-F0D3-DBF4-FC9B1D38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339843" y="7362031"/>
          <a:ext cx="2341563" cy="2579688"/>
        </a:xfrm>
        <a:prstGeom prst="rect">
          <a:avLst/>
        </a:prstGeom>
      </xdr:spPr>
    </xdr:pic>
    <xdr:clientData/>
  </xdr:twoCellAnchor>
  <xdr:twoCellAnchor editAs="oneCell">
    <xdr:from>
      <xdr:col>34</xdr:col>
      <xdr:colOff>377030</xdr:colOff>
      <xdr:row>10</xdr:row>
      <xdr:rowOff>2024063</xdr:rowOff>
    </xdr:from>
    <xdr:to>
      <xdr:col>34</xdr:col>
      <xdr:colOff>2500311</xdr:colOff>
      <xdr:row>12</xdr:row>
      <xdr:rowOff>1245352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351B202-BD39-F83B-1D41-7129FF9F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577968" y="4663282"/>
          <a:ext cx="2123281" cy="3725820"/>
        </a:xfrm>
        <a:prstGeom prst="rect">
          <a:avLst/>
        </a:prstGeom>
      </xdr:spPr>
    </xdr:pic>
    <xdr:clientData/>
  </xdr:twoCellAnchor>
  <xdr:twoCellAnchor editAs="oneCell">
    <xdr:from>
      <xdr:col>34</xdr:col>
      <xdr:colOff>535781</xdr:colOff>
      <xdr:row>13</xdr:row>
      <xdr:rowOff>178594</xdr:rowOff>
    </xdr:from>
    <xdr:to>
      <xdr:col>34</xdr:col>
      <xdr:colOff>2340353</xdr:colOff>
      <xdr:row>13</xdr:row>
      <xdr:rowOff>1239390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5E77A74-C0C2-BD11-5756-97502745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736719" y="9604375"/>
          <a:ext cx="1804572" cy="1060796"/>
        </a:xfrm>
        <a:prstGeom prst="rect">
          <a:avLst/>
        </a:prstGeom>
      </xdr:spPr>
    </xdr:pic>
    <xdr:clientData/>
  </xdr:twoCellAnchor>
  <xdr:twoCellAnchor editAs="oneCell">
    <xdr:from>
      <xdr:col>34</xdr:col>
      <xdr:colOff>337343</xdr:colOff>
      <xdr:row>15</xdr:row>
      <xdr:rowOff>178594</xdr:rowOff>
    </xdr:from>
    <xdr:to>
      <xdr:col>34</xdr:col>
      <xdr:colOff>2460625</xdr:colOff>
      <xdr:row>15</xdr:row>
      <xdr:rowOff>1160135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49E5620-700A-DB4A-DB28-10783034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538281" y="12898438"/>
          <a:ext cx="2123282" cy="981541"/>
        </a:xfrm>
        <a:prstGeom prst="rect">
          <a:avLst/>
        </a:prstGeom>
      </xdr:spPr>
    </xdr:pic>
    <xdr:clientData/>
  </xdr:twoCellAnchor>
  <xdr:twoCellAnchor editAs="oneCell">
    <xdr:from>
      <xdr:col>34</xdr:col>
      <xdr:colOff>337343</xdr:colOff>
      <xdr:row>16</xdr:row>
      <xdr:rowOff>218282</xdr:rowOff>
    </xdr:from>
    <xdr:to>
      <xdr:col>34</xdr:col>
      <xdr:colOff>2599531</xdr:colOff>
      <xdr:row>16</xdr:row>
      <xdr:rowOff>1144954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1D1BB82-44C1-940B-C2B7-62B322C2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38281" y="14505782"/>
          <a:ext cx="2262188" cy="926672"/>
        </a:xfrm>
        <a:prstGeom prst="rect">
          <a:avLst/>
        </a:prstGeom>
      </xdr:spPr>
    </xdr:pic>
    <xdr:clientData/>
  </xdr:twoCellAnchor>
  <xdr:twoCellAnchor editAs="oneCell">
    <xdr:from>
      <xdr:col>34</xdr:col>
      <xdr:colOff>59531</xdr:colOff>
      <xdr:row>16</xdr:row>
      <xdr:rowOff>1170782</xdr:rowOff>
    </xdr:from>
    <xdr:to>
      <xdr:col>34</xdr:col>
      <xdr:colOff>2738436</xdr:colOff>
      <xdr:row>18</xdr:row>
      <xdr:rowOff>813594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B491B1C-67E1-16A3-6115-6A2D9D18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260469" y="15458282"/>
          <a:ext cx="2678905" cy="2500312"/>
        </a:xfrm>
        <a:prstGeom prst="rect">
          <a:avLst/>
        </a:prstGeom>
      </xdr:spPr>
    </xdr:pic>
    <xdr:clientData/>
  </xdr:twoCellAnchor>
  <xdr:twoCellAnchor editAs="oneCell">
    <xdr:from>
      <xdr:col>34</xdr:col>
      <xdr:colOff>198437</xdr:colOff>
      <xdr:row>18</xdr:row>
      <xdr:rowOff>119063</xdr:rowOff>
    </xdr:from>
    <xdr:to>
      <xdr:col>34</xdr:col>
      <xdr:colOff>2540000</xdr:colOff>
      <xdr:row>18</xdr:row>
      <xdr:rowOff>1468438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72316F3A-F521-C586-4E84-B271DF59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399375" y="17264063"/>
          <a:ext cx="2341563" cy="1349375"/>
        </a:xfrm>
        <a:prstGeom prst="rect">
          <a:avLst/>
        </a:prstGeom>
      </xdr:spPr>
    </xdr:pic>
    <xdr:clientData/>
  </xdr:twoCellAnchor>
  <xdr:twoCellAnchor>
    <xdr:from>
      <xdr:col>34</xdr:col>
      <xdr:colOff>178593</xdr:colOff>
      <xdr:row>19</xdr:row>
      <xdr:rowOff>218281</xdr:rowOff>
    </xdr:from>
    <xdr:to>
      <xdr:col>34</xdr:col>
      <xdr:colOff>2559842</xdr:colOff>
      <xdr:row>19</xdr:row>
      <xdr:rowOff>1273116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ED0D7F9-BD6C-4C0A-A6E5-F53FF2887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34</xdr:col>
      <xdr:colOff>59531</xdr:colOff>
      <xdr:row>20</xdr:row>
      <xdr:rowOff>158750</xdr:rowOff>
    </xdr:from>
    <xdr:to>
      <xdr:col>34</xdr:col>
      <xdr:colOff>2599531</xdr:colOff>
      <xdr:row>20</xdr:row>
      <xdr:rowOff>1247401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409BCB0-0F85-C92B-2072-B5051EFD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260469" y="20697031"/>
          <a:ext cx="2540000" cy="1088651"/>
        </a:xfrm>
        <a:prstGeom prst="rect">
          <a:avLst/>
        </a:prstGeom>
      </xdr:spPr>
    </xdr:pic>
    <xdr:clientData/>
  </xdr:twoCellAnchor>
  <xdr:twoCellAnchor editAs="oneCell">
    <xdr:from>
      <xdr:col>34</xdr:col>
      <xdr:colOff>76200</xdr:colOff>
      <xdr:row>20</xdr:row>
      <xdr:rowOff>1460500</xdr:rowOff>
    </xdr:from>
    <xdr:to>
      <xdr:col>34</xdr:col>
      <xdr:colOff>2628900</xdr:colOff>
      <xdr:row>22</xdr:row>
      <xdr:rowOff>856457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E0D7296-522E-5B22-505E-9F82C407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955000" y="22136100"/>
          <a:ext cx="2552700" cy="2977357"/>
        </a:xfrm>
        <a:prstGeom prst="rect">
          <a:avLst/>
        </a:prstGeom>
      </xdr:spPr>
    </xdr:pic>
    <xdr:clientData/>
  </xdr:twoCellAnchor>
  <xdr:twoCellAnchor editAs="oneCell">
    <xdr:from>
      <xdr:col>34</xdr:col>
      <xdr:colOff>138906</xdr:colOff>
      <xdr:row>22</xdr:row>
      <xdr:rowOff>337344</xdr:rowOff>
    </xdr:from>
    <xdr:to>
      <xdr:col>34</xdr:col>
      <xdr:colOff>2718594</xdr:colOff>
      <xdr:row>22</xdr:row>
      <xdr:rowOff>1392043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790632E-CDDF-6F27-E630-4386C4F47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339844" y="24447500"/>
          <a:ext cx="2579688" cy="1054699"/>
        </a:xfrm>
        <a:prstGeom prst="rect">
          <a:avLst/>
        </a:prstGeom>
      </xdr:spPr>
    </xdr:pic>
    <xdr:clientData/>
  </xdr:twoCellAnchor>
  <xdr:twoCellAnchor editAs="oneCell">
    <xdr:from>
      <xdr:col>34</xdr:col>
      <xdr:colOff>158750</xdr:colOff>
      <xdr:row>22</xdr:row>
      <xdr:rowOff>1686719</xdr:rowOff>
    </xdr:from>
    <xdr:to>
      <xdr:col>34</xdr:col>
      <xdr:colOff>2599531</xdr:colOff>
      <xdr:row>24</xdr:row>
      <xdr:rowOff>853281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AC6B579D-17D9-D567-B722-F3F093FB2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359688" y="25796875"/>
          <a:ext cx="2440781" cy="3016250"/>
        </a:xfrm>
        <a:prstGeom prst="rect">
          <a:avLst/>
        </a:prstGeom>
      </xdr:spPr>
    </xdr:pic>
    <xdr:clientData/>
  </xdr:twoCellAnchor>
  <xdr:twoCellAnchor editAs="oneCell">
    <xdr:from>
      <xdr:col>34</xdr:col>
      <xdr:colOff>178593</xdr:colOff>
      <xdr:row>24</xdr:row>
      <xdr:rowOff>535782</xdr:rowOff>
    </xdr:from>
    <xdr:to>
      <xdr:col>34</xdr:col>
      <xdr:colOff>2520156</xdr:colOff>
      <xdr:row>24</xdr:row>
      <xdr:rowOff>1825625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E2676DFA-7922-4C4A-5F76-C102C7D0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379531" y="28495626"/>
          <a:ext cx="2341563" cy="1289843"/>
        </a:xfrm>
        <a:prstGeom prst="rect">
          <a:avLst/>
        </a:prstGeom>
      </xdr:spPr>
    </xdr:pic>
    <xdr:clientData/>
  </xdr:twoCellAnchor>
  <xdr:twoCellAnchor editAs="oneCell">
    <xdr:from>
      <xdr:col>34</xdr:col>
      <xdr:colOff>59532</xdr:colOff>
      <xdr:row>25</xdr:row>
      <xdr:rowOff>297657</xdr:rowOff>
    </xdr:from>
    <xdr:to>
      <xdr:col>34</xdr:col>
      <xdr:colOff>2520157</xdr:colOff>
      <xdr:row>25</xdr:row>
      <xdr:rowOff>1547813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4D493A7-1A5B-5DA7-7A84-8FE07DB3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260470" y="30539532"/>
          <a:ext cx="2460625" cy="1250156"/>
        </a:xfrm>
        <a:prstGeom prst="rect">
          <a:avLst/>
        </a:prstGeom>
      </xdr:spPr>
    </xdr:pic>
    <xdr:clientData/>
  </xdr:twoCellAnchor>
  <xdr:twoCellAnchor editAs="oneCell">
    <xdr:from>
      <xdr:col>34</xdr:col>
      <xdr:colOff>99219</xdr:colOff>
      <xdr:row>26</xdr:row>
      <xdr:rowOff>317499</xdr:rowOff>
    </xdr:from>
    <xdr:to>
      <xdr:col>34</xdr:col>
      <xdr:colOff>2698751</xdr:colOff>
      <xdr:row>26</xdr:row>
      <xdr:rowOff>1627187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198818A-2D5F-AF36-81AD-41548AEC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300157" y="32424687"/>
          <a:ext cx="2599532" cy="1309688"/>
        </a:xfrm>
        <a:prstGeom prst="rect">
          <a:avLst/>
        </a:prstGeom>
      </xdr:spPr>
    </xdr:pic>
    <xdr:clientData/>
  </xdr:twoCellAnchor>
  <xdr:twoCellAnchor editAs="oneCell">
    <xdr:from>
      <xdr:col>34</xdr:col>
      <xdr:colOff>138905</xdr:colOff>
      <xdr:row>27</xdr:row>
      <xdr:rowOff>138906</xdr:rowOff>
    </xdr:from>
    <xdr:to>
      <xdr:col>34</xdr:col>
      <xdr:colOff>2599530</xdr:colOff>
      <xdr:row>27</xdr:row>
      <xdr:rowOff>1230312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91C99733-9C87-A79C-8A2C-8E98E01B4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339843" y="34190781"/>
          <a:ext cx="2460625" cy="1091406"/>
        </a:xfrm>
        <a:prstGeom prst="rect">
          <a:avLst/>
        </a:prstGeom>
      </xdr:spPr>
    </xdr:pic>
    <xdr:clientData/>
  </xdr:twoCellAnchor>
  <xdr:twoCellAnchor editAs="oneCell">
    <xdr:from>
      <xdr:col>34</xdr:col>
      <xdr:colOff>198437</xdr:colOff>
      <xdr:row>28</xdr:row>
      <xdr:rowOff>0</xdr:rowOff>
    </xdr:from>
    <xdr:to>
      <xdr:col>34</xdr:col>
      <xdr:colOff>2599530</xdr:colOff>
      <xdr:row>28</xdr:row>
      <xdr:rowOff>1170782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285F163-5AB7-BED1-292C-9D350722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399375" y="35619531"/>
          <a:ext cx="2401093" cy="1170782"/>
        </a:xfrm>
        <a:prstGeom prst="rect">
          <a:avLst/>
        </a:prstGeom>
      </xdr:spPr>
    </xdr:pic>
    <xdr:clientData/>
  </xdr:twoCellAnchor>
  <xdr:twoCellAnchor editAs="oneCell">
    <xdr:from>
      <xdr:col>34</xdr:col>
      <xdr:colOff>138904</xdr:colOff>
      <xdr:row>28</xdr:row>
      <xdr:rowOff>1091406</xdr:rowOff>
    </xdr:from>
    <xdr:to>
      <xdr:col>34</xdr:col>
      <xdr:colOff>2500311</xdr:colOff>
      <xdr:row>30</xdr:row>
      <xdr:rowOff>990258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B8E4AFA8-76F5-2F58-8756-CDB13A8C2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339842" y="36710937"/>
          <a:ext cx="2361407" cy="2756352"/>
        </a:xfrm>
        <a:prstGeom prst="rect">
          <a:avLst/>
        </a:prstGeom>
      </xdr:spPr>
    </xdr:pic>
    <xdr:clientData/>
  </xdr:twoCellAnchor>
  <xdr:twoCellAnchor editAs="oneCell">
    <xdr:from>
      <xdr:col>34</xdr:col>
      <xdr:colOff>19843</xdr:colOff>
      <xdr:row>30</xdr:row>
      <xdr:rowOff>297657</xdr:rowOff>
    </xdr:from>
    <xdr:to>
      <xdr:col>34</xdr:col>
      <xdr:colOff>2698750</xdr:colOff>
      <xdr:row>30</xdr:row>
      <xdr:rowOff>1587500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77914092-2A4A-342E-5628-13C6CB0A3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220781" y="38774688"/>
          <a:ext cx="2678907" cy="1289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282330</xdr:colOff>
      <xdr:row>18</xdr:row>
      <xdr:rowOff>89387</xdr:rowOff>
    </xdr:from>
    <xdr:to>
      <xdr:col>12</xdr:col>
      <xdr:colOff>47625</xdr:colOff>
      <xdr:row>23</xdr:row>
      <xdr:rowOff>191722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B3923A-07CF-44AA-8FF1-18EAA3C77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266699</xdr:colOff>
      <xdr:row>12</xdr:row>
      <xdr:rowOff>28575</xdr:rowOff>
    </xdr:from>
    <xdr:to>
      <xdr:col>3</xdr:col>
      <xdr:colOff>2743200</xdr:colOff>
      <xdr:row>27</xdr:row>
      <xdr:rowOff>13494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994706-2BB0-4061-AFEE-98120F18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542924</xdr:colOff>
      <xdr:row>18</xdr:row>
      <xdr:rowOff>85725</xdr:rowOff>
    </xdr:from>
    <xdr:to>
      <xdr:col>25</xdr:col>
      <xdr:colOff>209549</xdr:colOff>
      <xdr:row>23</xdr:row>
      <xdr:rowOff>188060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12C56F-1587-4F8C-9DBE-5356521ED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466725</xdr:colOff>
      <xdr:row>18</xdr:row>
      <xdr:rowOff>95250</xdr:rowOff>
    </xdr:from>
    <xdr:to>
      <xdr:col>37</xdr:col>
      <xdr:colOff>57150</xdr:colOff>
      <xdr:row>23</xdr:row>
      <xdr:rowOff>197585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115768-24A3-40C1-94B6-E284ED086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190500</xdr:colOff>
      <xdr:row>18</xdr:row>
      <xdr:rowOff>85725</xdr:rowOff>
    </xdr:from>
    <xdr:to>
      <xdr:col>49</xdr:col>
      <xdr:colOff>28575</xdr:colOff>
      <xdr:row>23</xdr:row>
      <xdr:rowOff>188060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B6095B-C924-43D6-B64E-0DFD4CC7D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542925</xdr:colOff>
      <xdr:row>18</xdr:row>
      <xdr:rowOff>66675</xdr:rowOff>
    </xdr:from>
    <xdr:to>
      <xdr:col>60</xdr:col>
      <xdr:colOff>304800</xdr:colOff>
      <xdr:row>23</xdr:row>
      <xdr:rowOff>169010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B17B5D-2EA7-4A57-985E-9275C54DD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65</xdr:col>
      <xdr:colOff>200025</xdr:colOff>
      <xdr:row>18</xdr:row>
      <xdr:rowOff>142875</xdr:rowOff>
    </xdr:from>
    <xdr:to>
      <xdr:col>74</xdr:col>
      <xdr:colOff>66675</xdr:colOff>
      <xdr:row>24</xdr:row>
      <xdr:rowOff>45185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48202F7-B241-4090-9508-642DF0369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323850</xdr:colOff>
      <xdr:row>26</xdr:row>
      <xdr:rowOff>66675</xdr:rowOff>
    </xdr:from>
    <xdr:to>
      <xdr:col>3</xdr:col>
      <xdr:colOff>2619375</xdr:colOff>
      <xdr:row>41</xdr:row>
      <xdr:rowOff>51594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60991BA-6FD0-4689-94CC-30417F9F3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276225</xdr:colOff>
      <xdr:row>42</xdr:row>
      <xdr:rowOff>76200</xdr:rowOff>
    </xdr:from>
    <xdr:to>
      <xdr:col>3</xdr:col>
      <xdr:colOff>2571750</xdr:colOff>
      <xdr:row>57</xdr:row>
      <xdr:rowOff>70644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09DA9DB-49DB-468B-A8DB-2EA193B5D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215655</xdr:colOff>
      <xdr:row>34</xdr:row>
      <xdr:rowOff>165587</xdr:rowOff>
    </xdr:from>
    <xdr:to>
      <xdr:col>13</xdr:col>
      <xdr:colOff>142875</xdr:colOff>
      <xdr:row>40</xdr:row>
      <xdr:rowOff>67897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8059C0E-7528-4979-9BAF-13A8DF35C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542924</xdr:colOff>
      <xdr:row>33</xdr:row>
      <xdr:rowOff>85725</xdr:rowOff>
    </xdr:from>
    <xdr:to>
      <xdr:col>25</xdr:col>
      <xdr:colOff>209549</xdr:colOff>
      <xdr:row>38</xdr:row>
      <xdr:rowOff>188060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D96D858-365C-4F8A-B71E-CB4A2B75C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466725</xdr:colOff>
      <xdr:row>33</xdr:row>
      <xdr:rowOff>95250</xdr:rowOff>
    </xdr:from>
    <xdr:to>
      <xdr:col>37</xdr:col>
      <xdr:colOff>57150</xdr:colOff>
      <xdr:row>38</xdr:row>
      <xdr:rowOff>197585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0E51048-5357-4C41-8725-7341715D4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600075</xdr:colOff>
      <xdr:row>33</xdr:row>
      <xdr:rowOff>114300</xdr:rowOff>
    </xdr:from>
    <xdr:to>
      <xdr:col>49</xdr:col>
      <xdr:colOff>104775</xdr:colOff>
      <xdr:row>39</xdr:row>
      <xdr:rowOff>16610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60FDD444-C9CD-4FD5-9D4E-CCEC2E5BD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215655</xdr:colOff>
      <xdr:row>49</xdr:row>
      <xdr:rowOff>165587</xdr:rowOff>
    </xdr:from>
    <xdr:to>
      <xdr:col>13</xdr:col>
      <xdr:colOff>142875</xdr:colOff>
      <xdr:row>55</xdr:row>
      <xdr:rowOff>67897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551F1B51-D9D1-442B-89E1-3F7678285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542924</xdr:colOff>
      <xdr:row>48</xdr:row>
      <xdr:rowOff>85725</xdr:rowOff>
    </xdr:from>
    <xdr:to>
      <xdr:col>25</xdr:col>
      <xdr:colOff>209549</xdr:colOff>
      <xdr:row>53</xdr:row>
      <xdr:rowOff>188060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22CA69D5-AA7B-46E2-9354-E9451242C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304800</xdr:colOff>
      <xdr:row>56</xdr:row>
      <xdr:rowOff>104775</xdr:rowOff>
    </xdr:from>
    <xdr:to>
      <xdr:col>3</xdr:col>
      <xdr:colOff>2600325</xdr:colOff>
      <xdr:row>71</xdr:row>
      <xdr:rowOff>99219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D5516AF5-B89D-4754-AE9D-6420630F4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291854</xdr:colOff>
      <xdr:row>64</xdr:row>
      <xdr:rowOff>156062</xdr:rowOff>
    </xdr:from>
    <xdr:to>
      <xdr:col>13</xdr:col>
      <xdr:colOff>19049</xdr:colOff>
      <xdr:row>70</xdr:row>
      <xdr:rowOff>58372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A891662-6554-4D55-B73A-AF8A8EB07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542924</xdr:colOff>
      <xdr:row>63</xdr:row>
      <xdr:rowOff>85725</xdr:rowOff>
    </xdr:from>
    <xdr:to>
      <xdr:col>25</xdr:col>
      <xdr:colOff>209549</xdr:colOff>
      <xdr:row>68</xdr:row>
      <xdr:rowOff>188060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CBA786A9-CCAD-411E-B301-3B7FAAD36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38100</xdr:colOff>
      <xdr:row>64</xdr:row>
      <xdr:rowOff>9525</xdr:rowOff>
    </xdr:from>
    <xdr:to>
      <xdr:col>37</xdr:col>
      <xdr:colOff>257175</xdr:colOff>
      <xdr:row>69</xdr:row>
      <xdr:rowOff>102335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93CF12A3-0F3C-4604-B52B-6931A3799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41</xdr:col>
      <xdr:colOff>190500</xdr:colOff>
      <xdr:row>48</xdr:row>
      <xdr:rowOff>85725</xdr:rowOff>
    </xdr:from>
    <xdr:to>
      <xdr:col>49</xdr:col>
      <xdr:colOff>28575</xdr:colOff>
      <xdr:row>53</xdr:row>
      <xdr:rowOff>188060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B07F0B51-431A-4AAB-862D-DE8D82FAB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52</xdr:col>
      <xdr:colOff>542925</xdr:colOff>
      <xdr:row>48</xdr:row>
      <xdr:rowOff>66675</xdr:rowOff>
    </xdr:from>
    <xdr:to>
      <xdr:col>60</xdr:col>
      <xdr:colOff>304800</xdr:colOff>
      <xdr:row>53</xdr:row>
      <xdr:rowOff>169010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351AA125-23AC-4889-9126-A95A28396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41</xdr:col>
      <xdr:colOff>76200</xdr:colOff>
      <xdr:row>63</xdr:row>
      <xdr:rowOff>161925</xdr:rowOff>
    </xdr:from>
    <xdr:to>
      <xdr:col>49</xdr:col>
      <xdr:colOff>276225</xdr:colOff>
      <xdr:row>69</xdr:row>
      <xdr:rowOff>64235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4CB29D7A-4FB7-42F4-B16D-1A6834CB8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542924</xdr:colOff>
      <xdr:row>48</xdr:row>
      <xdr:rowOff>85725</xdr:rowOff>
    </xdr:from>
    <xdr:to>
      <xdr:col>37</xdr:col>
      <xdr:colOff>209549</xdr:colOff>
      <xdr:row>53</xdr:row>
      <xdr:rowOff>188060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58F56CB-4EFD-48A4-A35F-9325928C5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0.43385</cdr:y>
    </cdr:from>
    <cdr:to>
      <cdr:x>0.18436</cdr:x>
      <cdr:y>0.52369</cdr:y>
    </cdr:to>
    <cdr:sp macro="" textlink="">
      <cdr:nvSpPr>
        <cdr:cNvPr id="2" name="CuadroTexto 21">
          <a:extLst xmlns:a="http://schemas.openxmlformats.org/drawingml/2006/main">
            <a:ext uri="{FF2B5EF4-FFF2-40B4-BE49-F238E27FC236}">
              <a16:creationId xmlns:a16="http://schemas.microsoft.com/office/drawing/2014/main" id="{A8CC1EFF-B899-A517-FF24-E0E8E5573B74}"/>
            </a:ext>
          </a:extLst>
        </cdr:cNvPr>
        <cdr:cNvSpPr txBox="1"/>
      </cdr:nvSpPr>
      <cdr:spPr>
        <a:xfrm xmlns:a="http://schemas.openxmlformats.org/drawingml/2006/main">
          <a:off x="0" y="1241448"/>
          <a:ext cx="719972" cy="257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0%</a:t>
          </a:r>
        </a:p>
      </cdr:txBody>
    </cdr:sp>
  </cdr:relSizeAnchor>
  <cdr:relSizeAnchor xmlns:cdr="http://schemas.openxmlformats.org/drawingml/2006/chartDrawing">
    <cdr:from>
      <cdr:x>0.1072</cdr:x>
      <cdr:y>0.21133</cdr:y>
    </cdr:from>
    <cdr:to>
      <cdr:x>0.2931</cdr:x>
      <cdr:y>0.30119</cdr:y>
    </cdr:to>
    <cdr:sp macro="" textlink="">
      <cdr:nvSpPr>
        <cdr:cNvPr id="3" name="CuadroTexto 21">
          <a:extLst xmlns:a="http://schemas.openxmlformats.org/drawingml/2006/main">
            <a:ext uri="{FF2B5EF4-FFF2-40B4-BE49-F238E27FC236}">
              <a16:creationId xmlns:a16="http://schemas.microsoft.com/office/drawing/2014/main" id="{5A65A30E-3061-8D49-A24F-C0E94895CCE9}"/>
            </a:ext>
          </a:extLst>
        </cdr:cNvPr>
        <cdr:cNvSpPr txBox="1"/>
      </cdr:nvSpPr>
      <cdr:spPr>
        <a:xfrm xmlns:a="http://schemas.openxmlformats.org/drawingml/2006/main">
          <a:off x="265479" y="606047"/>
          <a:ext cx="460382" cy="257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5%</a:t>
          </a:r>
        </a:p>
      </cdr:txBody>
    </cdr:sp>
  </cdr:relSizeAnchor>
  <cdr:relSizeAnchor xmlns:cdr="http://schemas.openxmlformats.org/drawingml/2006/chartDrawing">
    <cdr:from>
      <cdr:x>0.41708</cdr:x>
      <cdr:y>0.12375</cdr:y>
    </cdr:from>
    <cdr:to>
      <cdr:x>0.60298</cdr:x>
      <cdr:y>0.2136</cdr:y>
    </cdr:to>
    <cdr:sp macro="" textlink="">
      <cdr:nvSpPr>
        <cdr:cNvPr id="4" name="CuadroTexto 21">
          <a:extLst xmlns:a="http://schemas.openxmlformats.org/drawingml/2006/main">
            <a:ext uri="{FF2B5EF4-FFF2-40B4-BE49-F238E27FC236}">
              <a16:creationId xmlns:a16="http://schemas.microsoft.com/office/drawing/2014/main" id="{67039888-36A0-1545-AA66-8F040BD5AB63}"/>
            </a:ext>
          </a:extLst>
        </cdr:cNvPr>
        <cdr:cNvSpPr txBox="1"/>
      </cdr:nvSpPr>
      <cdr:spPr>
        <a:xfrm xmlns:a="http://schemas.openxmlformats.org/drawingml/2006/main">
          <a:off x="1032891" y="354891"/>
          <a:ext cx="460382" cy="257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10%</a:t>
          </a:r>
        </a:p>
      </cdr:txBody>
    </cdr:sp>
  </cdr:relSizeAnchor>
  <cdr:relSizeAnchor xmlns:cdr="http://schemas.openxmlformats.org/drawingml/2006/chartDrawing">
    <cdr:from>
      <cdr:x>0.77406</cdr:x>
      <cdr:y>0.4283</cdr:y>
    </cdr:from>
    <cdr:to>
      <cdr:x>1</cdr:x>
      <cdr:y>0.51925</cdr:y>
    </cdr:to>
    <cdr:sp macro="" textlink="">
      <cdr:nvSpPr>
        <cdr:cNvPr id="5" name="CuadroTexto 21">
          <a:extLst xmlns:a="http://schemas.openxmlformats.org/drawingml/2006/main">
            <a:ext uri="{FF2B5EF4-FFF2-40B4-BE49-F238E27FC236}">
              <a16:creationId xmlns:a16="http://schemas.microsoft.com/office/drawing/2014/main" id="{E76B1916-C4F0-DF43-91BD-3E0E5B99AB36}"/>
            </a:ext>
          </a:extLst>
        </cdr:cNvPr>
        <cdr:cNvSpPr txBox="1"/>
      </cdr:nvSpPr>
      <cdr:spPr>
        <a:xfrm xmlns:a="http://schemas.openxmlformats.org/drawingml/2006/main">
          <a:off x="1916960" y="1228291"/>
          <a:ext cx="559541" cy="260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20%</a:t>
          </a:r>
        </a:p>
      </cdr:txBody>
    </cdr:sp>
  </cdr:relSizeAnchor>
  <cdr:relSizeAnchor xmlns:cdr="http://schemas.openxmlformats.org/drawingml/2006/chartDrawing">
    <cdr:from>
      <cdr:x>0.3393</cdr:x>
      <cdr:y>0.47907</cdr:y>
    </cdr:from>
    <cdr:to>
      <cdr:x>0.64222</cdr:x>
      <cdr:y>0.61628</cdr:y>
    </cdr:to>
    <cdr:sp macro="" textlink="mml_registro_etapas!$AH$13">
      <cdr:nvSpPr>
        <cdr:cNvPr id="6" name="CuadroTexto 21">
          <a:extLst xmlns:a="http://schemas.openxmlformats.org/drawingml/2006/main">
            <a:ext uri="{FF2B5EF4-FFF2-40B4-BE49-F238E27FC236}">
              <a16:creationId xmlns:a16="http://schemas.microsoft.com/office/drawing/2014/main" id="{9AE7F26F-1AB8-048F-0C36-29A481E3B9EA}"/>
            </a:ext>
          </a:extLst>
        </cdr:cNvPr>
        <cdr:cNvSpPr txBox="1"/>
      </cdr:nvSpPr>
      <cdr:spPr>
        <a:xfrm xmlns:a="http://schemas.openxmlformats.org/drawingml/2006/main">
          <a:off x="720699" y="1370843"/>
          <a:ext cx="643416" cy="392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08516FD-F5E8-488C-81B6-6497A34A9D5A}" type="TxLink">
            <a:rPr lang="en-US" sz="1000" b="1" i="0" u="none" strike="noStrike">
              <a:solidFill>
                <a:srgbClr val="000000"/>
              </a:solidFill>
              <a:latin typeface="Gibson Book"/>
            </a:rPr>
            <a:pPr algn="ctr"/>
            <a:t>25%</a:t>
          </a:fld>
          <a:endParaRPr lang="es-MX" sz="4800" b="1" i="0">
            <a:solidFill>
              <a:srgbClr val="6A0F49"/>
            </a:solidFill>
            <a:latin typeface="Gibson SemiBold" pitchFamily="2" charset="77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0.43385</cdr:y>
    </cdr:from>
    <cdr:to>
      <cdr:x>0.18436</cdr:x>
      <cdr:y>0.52369</cdr:y>
    </cdr:to>
    <cdr:sp macro="" textlink="">
      <cdr:nvSpPr>
        <cdr:cNvPr id="2" name="CuadroTexto 21">
          <a:extLst xmlns:a="http://schemas.openxmlformats.org/drawingml/2006/main">
            <a:ext uri="{FF2B5EF4-FFF2-40B4-BE49-F238E27FC236}">
              <a16:creationId xmlns:a16="http://schemas.microsoft.com/office/drawing/2014/main" id="{A8CC1EFF-B899-A517-FF24-E0E8E5573B74}"/>
            </a:ext>
          </a:extLst>
        </cdr:cNvPr>
        <cdr:cNvSpPr txBox="1"/>
      </cdr:nvSpPr>
      <cdr:spPr>
        <a:xfrm xmlns:a="http://schemas.openxmlformats.org/drawingml/2006/main">
          <a:off x="0" y="1256250"/>
          <a:ext cx="391594" cy="260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0%</a:t>
          </a:r>
        </a:p>
      </cdr:txBody>
    </cdr:sp>
  </cdr:relSizeAnchor>
  <cdr:relSizeAnchor xmlns:cdr="http://schemas.openxmlformats.org/drawingml/2006/chartDrawing">
    <cdr:from>
      <cdr:x>0.25812</cdr:x>
      <cdr:y>0.15156</cdr:y>
    </cdr:from>
    <cdr:to>
      <cdr:x>0.44402</cdr:x>
      <cdr:y>0.24142</cdr:y>
    </cdr:to>
    <cdr:sp macro="" textlink="">
      <cdr:nvSpPr>
        <cdr:cNvPr id="3" name="CuadroTexto 21">
          <a:extLst xmlns:a="http://schemas.openxmlformats.org/drawingml/2006/main">
            <a:ext uri="{FF2B5EF4-FFF2-40B4-BE49-F238E27FC236}">
              <a16:creationId xmlns:a16="http://schemas.microsoft.com/office/drawing/2014/main" id="{5A65A30E-3061-8D49-A24F-C0E94895CCE9}"/>
            </a:ext>
          </a:extLst>
        </cdr:cNvPr>
        <cdr:cNvSpPr txBox="1"/>
      </cdr:nvSpPr>
      <cdr:spPr>
        <a:xfrm xmlns:a="http://schemas.openxmlformats.org/drawingml/2006/main">
          <a:off x="592525" y="433691"/>
          <a:ext cx="426738" cy="257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40%</a:t>
          </a:r>
        </a:p>
      </cdr:txBody>
    </cdr:sp>
  </cdr:relSizeAnchor>
  <cdr:relSizeAnchor xmlns:cdr="http://schemas.openxmlformats.org/drawingml/2006/chartDrawing">
    <cdr:from>
      <cdr:x>0.75041</cdr:x>
      <cdr:y>0.26546</cdr:y>
    </cdr:from>
    <cdr:to>
      <cdr:x>0.93631</cdr:x>
      <cdr:y>0.35531</cdr:y>
    </cdr:to>
    <cdr:sp macro="" textlink="">
      <cdr:nvSpPr>
        <cdr:cNvPr id="4" name="CuadroTexto 21">
          <a:extLst xmlns:a="http://schemas.openxmlformats.org/drawingml/2006/main">
            <a:ext uri="{FF2B5EF4-FFF2-40B4-BE49-F238E27FC236}">
              <a16:creationId xmlns:a16="http://schemas.microsoft.com/office/drawing/2014/main" id="{67039888-36A0-1545-AA66-8F040BD5AB63}"/>
            </a:ext>
          </a:extLst>
        </cdr:cNvPr>
        <cdr:cNvSpPr txBox="1"/>
      </cdr:nvSpPr>
      <cdr:spPr>
        <a:xfrm xmlns:a="http://schemas.openxmlformats.org/drawingml/2006/main">
          <a:off x="1708279" y="759609"/>
          <a:ext cx="423197" cy="257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80%</a:t>
          </a:r>
        </a:p>
      </cdr:txBody>
    </cdr:sp>
  </cdr:relSizeAnchor>
  <cdr:relSizeAnchor xmlns:cdr="http://schemas.openxmlformats.org/drawingml/2006/chartDrawing">
    <cdr:from>
      <cdr:x>0.77406</cdr:x>
      <cdr:y>0.43273</cdr:y>
    </cdr:from>
    <cdr:to>
      <cdr:x>1</cdr:x>
      <cdr:y>0.52368</cdr:y>
    </cdr:to>
    <cdr:sp macro="" textlink="">
      <cdr:nvSpPr>
        <cdr:cNvPr id="5" name="CuadroTexto 21">
          <a:extLst xmlns:a="http://schemas.openxmlformats.org/drawingml/2006/main">
            <a:ext uri="{FF2B5EF4-FFF2-40B4-BE49-F238E27FC236}">
              <a16:creationId xmlns:a16="http://schemas.microsoft.com/office/drawing/2014/main" id="{E76B1916-C4F0-DF43-91BD-3E0E5B99AB36}"/>
            </a:ext>
          </a:extLst>
        </cdr:cNvPr>
        <cdr:cNvSpPr txBox="1"/>
      </cdr:nvSpPr>
      <cdr:spPr>
        <a:xfrm xmlns:a="http://schemas.openxmlformats.org/drawingml/2006/main">
          <a:off x="1762126" y="1238250"/>
          <a:ext cx="514349" cy="260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100%</a:t>
          </a:r>
        </a:p>
      </cdr:txBody>
    </cdr:sp>
  </cdr:relSizeAnchor>
  <cdr:relSizeAnchor xmlns:cdr="http://schemas.openxmlformats.org/drawingml/2006/chartDrawing">
    <cdr:from>
      <cdr:x>0.3393</cdr:x>
      <cdr:y>0.47907</cdr:y>
    </cdr:from>
    <cdr:to>
      <cdr:x>0.64222</cdr:x>
      <cdr:y>0.61628</cdr:y>
    </cdr:to>
    <cdr:sp macro="" textlink="mml_registro_etapas!$AH$20">
      <cdr:nvSpPr>
        <cdr:cNvPr id="6" name="CuadroTexto 21">
          <a:extLst xmlns:a="http://schemas.openxmlformats.org/drawingml/2006/main">
            <a:ext uri="{FF2B5EF4-FFF2-40B4-BE49-F238E27FC236}">
              <a16:creationId xmlns:a16="http://schemas.microsoft.com/office/drawing/2014/main" id="{9AE7F26F-1AB8-048F-0C36-29A481E3B9EA}"/>
            </a:ext>
          </a:extLst>
        </cdr:cNvPr>
        <cdr:cNvSpPr txBox="1"/>
      </cdr:nvSpPr>
      <cdr:spPr>
        <a:xfrm xmlns:a="http://schemas.openxmlformats.org/drawingml/2006/main">
          <a:off x="720699" y="1370843"/>
          <a:ext cx="643416" cy="392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0E305D2-CAB4-4CB9-A3CC-3AF0745CC1B5}" type="TxLink">
            <a:rPr lang="en-US" sz="900" b="0" i="0" u="none" strike="noStrike">
              <a:solidFill>
                <a:srgbClr val="000000"/>
              </a:solidFill>
              <a:latin typeface="Gibson Book"/>
            </a:rPr>
            <a:pPr algn="ctr"/>
            <a:t>100%</a:t>
          </a:fld>
          <a:endParaRPr lang="es-MX" sz="4400" b="1" i="0">
            <a:solidFill>
              <a:srgbClr val="6A0F49"/>
            </a:solidFill>
            <a:latin typeface="Gibson SemiBold" pitchFamily="2" charset="77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0.43385</cdr:y>
    </cdr:from>
    <cdr:to>
      <cdr:x>0.18436</cdr:x>
      <cdr:y>0.52369</cdr:y>
    </cdr:to>
    <cdr:sp macro="" textlink="">
      <cdr:nvSpPr>
        <cdr:cNvPr id="2" name="CuadroTexto 21">
          <a:extLst xmlns:a="http://schemas.openxmlformats.org/drawingml/2006/main">
            <a:ext uri="{FF2B5EF4-FFF2-40B4-BE49-F238E27FC236}">
              <a16:creationId xmlns:a16="http://schemas.microsoft.com/office/drawing/2014/main" id="{A8CC1EFF-B899-A517-FF24-E0E8E5573B74}"/>
            </a:ext>
          </a:extLst>
        </cdr:cNvPr>
        <cdr:cNvSpPr txBox="1"/>
      </cdr:nvSpPr>
      <cdr:spPr>
        <a:xfrm xmlns:a="http://schemas.openxmlformats.org/drawingml/2006/main">
          <a:off x="0" y="1256250"/>
          <a:ext cx="391594" cy="260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0%</a:t>
          </a:r>
        </a:p>
      </cdr:txBody>
    </cdr:sp>
  </cdr:relSizeAnchor>
  <cdr:relSizeAnchor xmlns:cdr="http://schemas.openxmlformats.org/drawingml/2006/chartDrawing">
    <cdr:from>
      <cdr:x>0.07831</cdr:x>
      <cdr:y>0.22321</cdr:y>
    </cdr:from>
    <cdr:to>
      <cdr:x>0.26421</cdr:x>
      <cdr:y>0.31307</cdr:y>
    </cdr:to>
    <cdr:sp macro="" textlink="">
      <cdr:nvSpPr>
        <cdr:cNvPr id="3" name="CuadroTexto 21">
          <a:extLst xmlns:a="http://schemas.openxmlformats.org/drawingml/2006/main">
            <a:ext uri="{FF2B5EF4-FFF2-40B4-BE49-F238E27FC236}">
              <a16:creationId xmlns:a16="http://schemas.microsoft.com/office/drawing/2014/main" id="{5A65A30E-3061-8D49-A24F-C0E94895CCE9}"/>
            </a:ext>
          </a:extLst>
        </cdr:cNvPr>
        <cdr:cNvSpPr txBox="1"/>
      </cdr:nvSpPr>
      <cdr:spPr>
        <a:xfrm xmlns:a="http://schemas.openxmlformats.org/drawingml/2006/main">
          <a:off x="179768" y="642265"/>
          <a:ext cx="426738" cy="258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1%</a:t>
          </a:r>
        </a:p>
      </cdr:txBody>
    </cdr:sp>
  </cdr:relSizeAnchor>
  <cdr:relSizeAnchor xmlns:cdr="http://schemas.openxmlformats.org/drawingml/2006/chartDrawing">
    <cdr:from>
      <cdr:x>0.77406</cdr:x>
      <cdr:y>0.43273</cdr:y>
    </cdr:from>
    <cdr:to>
      <cdr:x>1</cdr:x>
      <cdr:y>0.52368</cdr:y>
    </cdr:to>
    <cdr:sp macro="" textlink="">
      <cdr:nvSpPr>
        <cdr:cNvPr id="5" name="CuadroTexto 21">
          <a:extLst xmlns:a="http://schemas.openxmlformats.org/drawingml/2006/main">
            <a:ext uri="{FF2B5EF4-FFF2-40B4-BE49-F238E27FC236}">
              <a16:creationId xmlns:a16="http://schemas.microsoft.com/office/drawing/2014/main" id="{E76B1916-C4F0-DF43-91BD-3E0E5B99AB36}"/>
            </a:ext>
          </a:extLst>
        </cdr:cNvPr>
        <cdr:cNvSpPr txBox="1"/>
      </cdr:nvSpPr>
      <cdr:spPr>
        <a:xfrm xmlns:a="http://schemas.openxmlformats.org/drawingml/2006/main">
          <a:off x="1762126" y="1238250"/>
          <a:ext cx="514349" cy="260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4.2%</a:t>
          </a:r>
        </a:p>
      </cdr:txBody>
    </cdr:sp>
  </cdr:relSizeAnchor>
  <cdr:relSizeAnchor xmlns:cdr="http://schemas.openxmlformats.org/drawingml/2006/chartDrawing">
    <cdr:from>
      <cdr:x>0.3393</cdr:x>
      <cdr:y>0.47907</cdr:y>
    </cdr:from>
    <cdr:to>
      <cdr:x>0.64222</cdr:x>
      <cdr:y>0.61628</cdr:y>
    </cdr:to>
    <cdr:sp macro="" textlink="mml_registro_etapas!$AH$25">
      <cdr:nvSpPr>
        <cdr:cNvPr id="6" name="CuadroTexto 21">
          <a:extLst xmlns:a="http://schemas.openxmlformats.org/drawingml/2006/main">
            <a:ext uri="{FF2B5EF4-FFF2-40B4-BE49-F238E27FC236}">
              <a16:creationId xmlns:a16="http://schemas.microsoft.com/office/drawing/2014/main" id="{9AE7F26F-1AB8-048F-0C36-29A481E3B9EA}"/>
            </a:ext>
          </a:extLst>
        </cdr:cNvPr>
        <cdr:cNvSpPr txBox="1"/>
      </cdr:nvSpPr>
      <cdr:spPr>
        <a:xfrm xmlns:a="http://schemas.openxmlformats.org/drawingml/2006/main">
          <a:off x="720699" y="1370843"/>
          <a:ext cx="643416" cy="392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5B40342-3A65-7944-A10B-F1F3EDF6BC5D}" type="TxLink">
            <a:rPr lang="en-US" sz="900" b="0" i="0" u="none" strike="noStrike">
              <a:solidFill>
                <a:srgbClr val="000000"/>
              </a:solidFill>
              <a:latin typeface="Gibson Book"/>
            </a:rPr>
            <a:pPr algn="ctr"/>
            <a:t>42%</a:t>
          </a:fld>
          <a:endParaRPr lang="es-MX" sz="4400" b="1" i="0">
            <a:solidFill>
              <a:srgbClr val="6A0F49"/>
            </a:solidFill>
            <a:latin typeface="Gibson SemiBold" pitchFamily="2" charset="77"/>
          </a:endParaRPr>
        </a:p>
      </cdr:txBody>
    </cdr:sp>
  </cdr:relSizeAnchor>
  <cdr:relSizeAnchor xmlns:cdr="http://schemas.openxmlformats.org/drawingml/2006/chartDrawing">
    <cdr:from>
      <cdr:x>0.49792</cdr:x>
      <cdr:y>0.13683</cdr:y>
    </cdr:from>
    <cdr:to>
      <cdr:x>0.70954</cdr:x>
      <cdr:y>0.22226</cdr:y>
    </cdr:to>
    <cdr:sp macro="" textlink="">
      <cdr:nvSpPr>
        <cdr:cNvPr id="7" name="CuadroTexto 21">
          <a:extLst xmlns:a="http://schemas.openxmlformats.org/drawingml/2006/main">
            <a:ext uri="{FF2B5EF4-FFF2-40B4-BE49-F238E27FC236}">
              <a16:creationId xmlns:a16="http://schemas.microsoft.com/office/drawing/2014/main" id="{EA25B6BB-967F-F2F5-BD29-2783BBEC9C7D}"/>
            </a:ext>
          </a:extLst>
        </cdr:cNvPr>
        <cdr:cNvSpPr txBox="1"/>
      </cdr:nvSpPr>
      <cdr:spPr>
        <a:xfrm xmlns:a="http://schemas.openxmlformats.org/drawingml/2006/main">
          <a:off x="1142999" y="393700"/>
          <a:ext cx="485775" cy="245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2.4%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0.43385</cdr:y>
    </cdr:from>
    <cdr:to>
      <cdr:x>0.18436</cdr:x>
      <cdr:y>0.52369</cdr:y>
    </cdr:to>
    <cdr:sp macro="" textlink="">
      <cdr:nvSpPr>
        <cdr:cNvPr id="2" name="CuadroTexto 21">
          <a:extLst xmlns:a="http://schemas.openxmlformats.org/drawingml/2006/main">
            <a:ext uri="{FF2B5EF4-FFF2-40B4-BE49-F238E27FC236}">
              <a16:creationId xmlns:a16="http://schemas.microsoft.com/office/drawing/2014/main" id="{A8CC1EFF-B899-A517-FF24-E0E8E5573B74}"/>
            </a:ext>
          </a:extLst>
        </cdr:cNvPr>
        <cdr:cNvSpPr txBox="1"/>
      </cdr:nvSpPr>
      <cdr:spPr>
        <a:xfrm xmlns:a="http://schemas.openxmlformats.org/drawingml/2006/main">
          <a:off x="0" y="1256250"/>
          <a:ext cx="391594" cy="260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0%</a:t>
          </a:r>
        </a:p>
      </cdr:txBody>
    </cdr:sp>
  </cdr:relSizeAnchor>
  <cdr:relSizeAnchor xmlns:cdr="http://schemas.openxmlformats.org/drawingml/2006/chartDrawing">
    <cdr:from>
      <cdr:x>0.24152</cdr:x>
      <cdr:y>0.16145</cdr:y>
    </cdr:from>
    <cdr:to>
      <cdr:x>0.42742</cdr:x>
      <cdr:y>0.25131</cdr:y>
    </cdr:to>
    <cdr:sp macro="" textlink="">
      <cdr:nvSpPr>
        <cdr:cNvPr id="3" name="CuadroTexto 21">
          <a:extLst xmlns:a="http://schemas.openxmlformats.org/drawingml/2006/main">
            <a:ext uri="{FF2B5EF4-FFF2-40B4-BE49-F238E27FC236}">
              <a16:creationId xmlns:a16="http://schemas.microsoft.com/office/drawing/2014/main" id="{5A65A30E-3061-8D49-A24F-C0E94895CCE9}"/>
            </a:ext>
          </a:extLst>
        </cdr:cNvPr>
        <cdr:cNvSpPr txBox="1"/>
      </cdr:nvSpPr>
      <cdr:spPr>
        <a:xfrm xmlns:a="http://schemas.openxmlformats.org/drawingml/2006/main">
          <a:off x="554425" y="463519"/>
          <a:ext cx="426738" cy="257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40%</a:t>
          </a:r>
        </a:p>
      </cdr:txBody>
    </cdr:sp>
  </cdr:relSizeAnchor>
  <cdr:relSizeAnchor xmlns:cdr="http://schemas.openxmlformats.org/drawingml/2006/chartDrawing">
    <cdr:from>
      <cdr:x>0.75041</cdr:x>
      <cdr:y>0.26546</cdr:y>
    </cdr:from>
    <cdr:to>
      <cdr:x>0.93631</cdr:x>
      <cdr:y>0.35531</cdr:y>
    </cdr:to>
    <cdr:sp macro="" textlink="">
      <cdr:nvSpPr>
        <cdr:cNvPr id="4" name="CuadroTexto 21">
          <a:extLst xmlns:a="http://schemas.openxmlformats.org/drawingml/2006/main">
            <a:ext uri="{FF2B5EF4-FFF2-40B4-BE49-F238E27FC236}">
              <a16:creationId xmlns:a16="http://schemas.microsoft.com/office/drawing/2014/main" id="{67039888-36A0-1545-AA66-8F040BD5AB63}"/>
            </a:ext>
          </a:extLst>
        </cdr:cNvPr>
        <cdr:cNvSpPr txBox="1"/>
      </cdr:nvSpPr>
      <cdr:spPr>
        <a:xfrm xmlns:a="http://schemas.openxmlformats.org/drawingml/2006/main">
          <a:off x="1708279" y="759609"/>
          <a:ext cx="423197" cy="257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80%</a:t>
          </a:r>
        </a:p>
      </cdr:txBody>
    </cdr:sp>
  </cdr:relSizeAnchor>
  <cdr:relSizeAnchor xmlns:cdr="http://schemas.openxmlformats.org/drawingml/2006/chartDrawing">
    <cdr:from>
      <cdr:x>0.77406</cdr:x>
      <cdr:y>0.43273</cdr:y>
    </cdr:from>
    <cdr:to>
      <cdr:x>1</cdr:x>
      <cdr:y>0.52368</cdr:y>
    </cdr:to>
    <cdr:sp macro="" textlink="">
      <cdr:nvSpPr>
        <cdr:cNvPr id="5" name="CuadroTexto 21">
          <a:extLst xmlns:a="http://schemas.openxmlformats.org/drawingml/2006/main">
            <a:ext uri="{FF2B5EF4-FFF2-40B4-BE49-F238E27FC236}">
              <a16:creationId xmlns:a16="http://schemas.microsoft.com/office/drawing/2014/main" id="{E76B1916-C4F0-DF43-91BD-3E0E5B99AB36}"/>
            </a:ext>
          </a:extLst>
        </cdr:cNvPr>
        <cdr:cNvSpPr txBox="1"/>
      </cdr:nvSpPr>
      <cdr:spPr>
        <a:xfrm xmlns:a="http://schemas.openxmlformats.org/drawingml/2006/main">
          <a:off x="1762126" y="1238250"/>
          <a:ext cx="514349" cy="260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0" i="0">
              <a:latin typeface="Gibson Book" pitchFamily="2" charset="77"/>
            </a:rPr>
            <a:t>100%</a:t>
          </a:r>
        </a:p>
      </cdr:txBody>
    </cdr:sp>
  </cdr:relSizeAnchor>
  <cdr:relSizeAnchor xmlns:cdr="http://schemas.openxmlformats.org/drawingml/2006/chartDrawing">
    <cdr:from>
      <cdr:x>0.3393</cdr:x>
      <cdr:y>0.47907</cdr:y>
    </cdr:from>
    <cdr:to>
      <cdr:x>0.64222</cdr:x>
      <cdr:y>0.61628</cdr:y>
    </cdr:to>
    <cdr:sp macro="" textlink="mml_registro_etapas!$AH$31">
      <cdr:nvSpPr>
        <cdr:cNvPr id="6" name="CuadroTexto 21">
          <a:extLst xmlns:a="http://schemas.openxmlformats.org/drawingml/2006/main">
            <a:ext uri="{FF2B5EF4-FFF2-40B4-BE49-F238E27FC236}">
              <a16:creationId xmlns:a16="http://schemas.microsoft.com/office/drawing/2014/main" id="{9AE7F26F-1AB8-048F-0C36-29A481E3B9EA}"/>
            </a:ext>
          </a:extLst>
        </cdr:cNvPr>
        <cdr:cNvSpPr txBox="1"/>
      </cdr:nvSpPr>
      <cdr:spPr>
        <a:xfrm xmlns:a="http://schemas.openxmlformats.org/drawingml/2006/main">
          <a:off x="720699" y="1370843"/>
          <a:ext cx="643416" cy="392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D7EC81A-4449-EA42-B2CB-CCF7FC7FC6A9}" type="TxLink">
            <a:rPr lang="en-US" sz="900" b="0" i="0" u="none" strike="noStrike">
              <a:solidFill>
                <a:srgbClr val="000000"/>
              </a:solidFill>
              <a:latin typeface="Gibson Book"/>
            </a:rPr>
            <a:pPr algn="ctr"/>
            <a:t>17%</a:t>
          </a:fld>
          <a:endParaRPr lang="es-MX" sz="4400" b="1" i="0">
            <a:solidFill>
              <a:srgbClr val="6A0F49"/>
            </a:solidFill>
            <a:latin typeface="Gibson SemiBold" pitchFamily="2" charset="77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Users/Lore/Documents/MIR/2024/MIR%20FINAL%202024/4T/MIR%20OFICIAL%20ESTATAL%202024%20Avance%203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MIR%20OFICIAL%20ESTATAL%202024%20Avance%204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LANIX\Documents\MIR%202025\MIR%202025%20ESTATAL%204o%20TRIMESTRE.xlsx" TargetMode="External"/><Relationship Id="rId1" Type="http://schemas.openxmlformats.org/officeDocument/2006/relationships/externalLinkPath" Target="MIR%202025%20ESTATAL%204o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Users/Lore/Documents/MIR/2024/MIR%20FINAL%202024/4T/Avance%20MIR%20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l_registro_etapas"/>
      <sheetName val="Hoja1"/>
    </sheetNames>
    <sheetDataSet>
      <sheetData sheetId="0"/>
      <sheetData sheetId="1">
        <row r="16">
          <cell r="F16">
            <v>0.75</v>
          </cell>
        </row>
        <row r="18">
          <cell r="F18">
            <v>0.1</v>
          </cell>
          <cell r="G18">
            <v>0.1</v>
          </cell>
          <cell r="H18">
            <v>0.1</v>
          </cell>
          <cell r="I18">
            <v>0.1</v>
          </cell>
          <cell r="J18">
            <v>0.1</v>
          </cell>
          <cell r="K18">
            <v>0.1</v>
          </cell>
          <cell r="L18">
            <v>0.1</v>
          </cell>
          <cell r="M18">
            <v>0.1</v>
          </cell>
          <cell r="N18">
            <v>0.1</v>
          </cell>
          <cell r="O18">
            <v>0.1</v>
          </cell>
        </row>
        <row r="19">
          <cell r="F19">
            <v>0.7</v>
          </cell>
          <cell r="G19">
            <v>0.05</v>
          </cell>
          <cell r="H19">
            <v>0.25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l_registro_etapas"/>
      <sheetName val="Hoja1"/>
    </sheetNames>
    <sheetDataSet>
      <sheetData sheetId="0"/>
      <sheetData sheetId="1">
        <row r="15">
          <cell r="C15">
            <v>5</v>
          </cell>
        </row>
        <row r="16">
          <cell r="F16">
            <v>1</v>
          </cell>
        </row>
        <row r="18">
          <cell r="F18">
            <v>0.1</v>
          </cell>
          <cell r="G18">
            <v>0.1</v>
          </cell>
          <cell r="H18">
            <v>0.1</v>
          </cell>
          <cell r="I18">
            <v>0.1</v>
          </cell>
          <cell r="J18">
            <v>0.1</v>
          </cell>
          <cell r="K18">
            <v>0.1</v>
          </cell>
          <cell r="L18">
            <v>0.1</v>
          </cell>
          <cell r="M18">
            <v>0.1</v>
          </cell>
          <cell r="N18">
            <v>0.1</v>
          </cell>
          <cell r="O18">
            <v>0.1</v>
          </cell>
        </row>
        <row r="19">
          <cell r="F19">
            <v>0.95</v>
          </cell>
          <cell r="G19">
            <v>0.05</v>
          </cell>
          <cell r="H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mml_registro_etapas"/>
      <sheetName val="Hoja1"/>
    </sheetNames>
    <sheetDataSet>
      <sheetData sheetId="0"/>
      <sheetData sheetId="1"/>
      <sheetData sheetId="2">
        <row r="31">
          <cell r="R31">
            <v>1</v>
          </cell>
        </row>
        <row r="33">
          <cell r="R33">
            <v>0.1</v>
          </cell>
          <cell r="S33">
            <v>0.1</v>
          </cell>
          <cell r="T33">
            <v>0.1</v>
          </cell>
          <cell r="U33">
            <v>0.1</v>
          </cell>
          <cell r="V33">
            <v>0.1</v>
          </cell>
          <cell r="W33">
            <v>0.1</v>
          </cell>
          <cell r="X33">
            <v>0.1</v>
          </cell>
          <cell r="Y33">
            <v>0.1</v>
          </cell>
          <cell r="Z33">
            <v>0.2</v>
          </cell>
          <cell r="AA33">
            <v>0.2</v>
          </cell>
        </row>
        <row r="34">
          <cell r="R34">
            <v>0.95</v>
          </cell>
          <cell r="S34">
            <v>0.05</v>
          </cell>
          <cell r="T3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R ESTATAL"/>
      <sheetName val="Indicadores Estatal"/>
      <sheetName val="MIR FEDERAL"/>
      <sheetName val="Indicadores Federal"/>
      <sheetName val="Hidden_1"/>
    </sheetNames>
    <sheetDataSet>
      <sheetData sheetId="0"/>
      <sheetData sheetId="1">
        <row r="7">
          <cell r="B7" t="str">
            <v>Verde</v>
          </cell>
        </row>
        <row r="8">
          <cell r="B8" t="str">
            <v>Amarillo</v>
          </cell>
        </row>
        <row r="9">
          <cell r="B9" t="str">
            <v>Rojo</v>
          </cell>
        </row>
        <row r="10">
          <cell r="B10" t="str">
            <v>Total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4">
      <a:majorFont>
        <a:latin typeface="Gibson SemiBold"/>
        <a:ea typeface=""/>
        <a:cs typeface=""/>
      </a:majorFont>
      <a:minorFont>
        <a:latin typeface="Gibson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M39"/>
  <sheetViews>
    <sheetView showGridLines="0" tabSelected="1" view="pageBreakPreview" topLeftCell="J2" zoomScale="75" zoomScaleNormal="100" zoomScaleSheetLayoutView="75" workbookViewId="0">
      <selection activeCell="W11" sqref="W11"/>
    </sheetView>
  </sheetViews>
  <sheetFormatPr baseColWidth="10" defaultColWidth="9.21875" defaultRowHeight="15" x14ac:dyDescent="0.2"/>
  <cols>
    <col min="1" max="1" width="3.33203125" style="64" customWidth="1"/>
    <col min="2" max="2" width="2.77734375" style="64" customWidth="1"/>
    <col min="3" max="3" width="2.109375" style="64" customWidth="1"/>
    <col min="4" max="4" width="9.21875" style="64" customWidth="1"/>
    <col min="5" max="5" width="16.44140625" style="64" hidden="1" customWidth="1"/>
    <col min="6" max="6" width="26.77734375" style="64" customWidth="1"/>
    <col min="7" max="7" width="20.88671875" style="64" customWidth="1"/>
    <col min="8" max="8" width="18.44140625" style="64" customWidth="1"/>
    <col min="9" max="9" width="15.21875" style="64" customWidth="1"/>
    <col min="10" max="10" width="16.44140625" style="64" customWidth="1"/>
    <col min="11" max="11" width="11.109375" style="64" customWidth="1"/>
    <col min="12" max="12" width="11.77734375" style="64" customWidth="1"/>
    <col min="13" max="13" width="9.44140625" style="64" customWidth="1"/>
    <col min="14" max="14" width="10.88671875" style="64" customWidth="1"/>
    <col min="15" max="15" width="9.44140625" style="64" customWidth="1"/>
    <col min="16" max="16" width="18.33203125" style="64" hidden="1" customWidth="1"/>
    <col min="17" max="18" width="7.109375" style="64" hidden="1" customWidth="1"/>
    <col min="19" max="19" width="5.109375" style="64" hidden="1" customWidth="1"/>
    <col min="20" max="20" width="6.77734375" style="64" hidden="1" customWidth="1"/>
    <col min="21" max="21" width="5.44140625" style="64" customWidth="1"/>
    <col min="22" max="22" width="7.109375" style="64" customWidth="1"/>
    <col min="23" max="23" width="9.5546875" style="64" customWidth="1"/>
    <col min="24" max="24" width="7.109375" style="2" customWidth="1"/>
    <col min="25" max="25" width="5.88671875" style="2" customWidth="1"/>
    <col min="26" max="26" width="13.21875" style="2" customWidth="1"/>
    <col min="27" max="27" width="4.109375" style="2" customWidth="1"/>
    <col min="28" max="28" width="6.77734375" style="36" customWidth="1"/>
    <col min="29" max="29" width="8.44140625" style="36" customWidth="1"/>
    <col min="30" max="30" width="5.77734375" style="2" hidden="1" customWidth="1"/>
    <col min="31" max="31" width="3.33203125" style="2" hidden="1" customWidth="1"/>
    <col min="32" max="33" width="13.109375" style="2" hidden="1" customWidth="1"/>
    <col min="34" max="34" width="7.44140625" style="5" hidden="1" customWidth="1"/>
    <col min="35" max="35" width="32.44140625" style="5" customWidth="1"/>
    <col min="36" max="37" width="13.109375" style="2" hidden="1" customWidth="1"/>
    <col min="38" max="38" width="25.44140625" style="2" hidden="1" customWidth="1"/>
    <col min="39" max="39" width="8.33203125" style="17" hidden="1" customWidth="1"/>
    <col min="40" max="40" width="25.44140625" style="2" customWidth="1"/>
    <col min="41" max="16384" width="9.21875" style="2"/>
  </cols>
  <sheetData>
    <row r="1" spans="1:39" ht="9.9499999999999993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"/>
      <c r="Y1" s="1"/>
      <c r="Z1" s="1"/>
      <c r="AA1" s="1"/>
      <c r="AB1" s="35"/>
      <c r="AC1" s="35"/>
      <c r="AD1" s="1"/>
      <c r="AE1" s="1"/>
    </row>
    <row r="2" spans="1:39" ht="20.100000000000001" customHeight="1" x14ac:dyDescent="0.2">
      <c r="A2" s="63"/>
      <c r="B2" s="63"/>
      <c r="X2" s="47"/>
      <c r="Y2" s="47"/>
      <c r="Z2" s="47"/>
      <c r="AA2" s="47"/>
      <c r="AB2" s="48"/>
      <c r="AC2" s="48"/>
      <c r="AD2" s="47"/>
      <c r="AE2" s="47"/>
      <c r="AF2" s="47"/>
      <c r="AG2" s="47"/>
      <c r="AH2" s="49"/>
      <c r="AI2" s="49"/>
      <c r="AJ2" s="47"/>
      <c r="AK2" s="47"/>
      <c r="AL2" s="47"/>
      <c r="AM2" s="50"/>
    </row>
    <row r="3" spans="1:39" ht="20.100000000000001" customHeight="1" x14ac:dyDescent="0.2">
      <c r="A3" s="63"/>
      <c r="B3" s="63"/>
      <c r="C3" s="70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</row>
    <row r="4" spans="1:39" ht="19.5" customHeight="1" x14ac:dyDescent="0.2">
      <c r="A4" s="63"/>
      <c r="B4" s="63"/>
      <c r="C4" s="70" t="s">
        <v>246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</row>
    <row r="5" spans="1:39" ht="19.5" customHeight="1" x14ac:dyDescent="0.2">
      <c r="A5" s="63"/>
      <c r="B5" s="63"/>
      <c r="C5" s="70" t="s">
        <v>277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</row>
    <row r="6" spans="1:39" ht="14.25" customHeight="1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51"/>
      <c r="Y6" s="51"/>
      <c r="Z6" s="51"/>
      <c r="AA6" s="51"/>
      <c r="AB6" s="52"/>
      <c r="AC6" s="52"/>
      <c r="AD6" s="51"/>
      <c r="AE6" s="51"/>
      <c r="AF6" s="47"/>
      <c r="AG6" s="47"/>
      <c r="AH6" s="49"/>
      <c r="AI6" s="49"/>
      <c r="AJ6" s="47"/>
      <c r="AK6" s="47"/>
      <c r="AL6" s="47"/>
      <c r="AM6" s="50"/>
    </row>
    <row r="7" spans="1:39" ht="9.75" customHeight="1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"/>
      <c r="Y7" s="1"/>
      <c r="Z7" s="1"/>
      <c r="AA7" s="1"/>
      <c r="AB7" s="35"/>
      <c r="AC7" s="35"/>
      <c r="AD7" s="1"/>
      <c r="AE7" s="1"/>
    </row>
    <row r="8" spans="1:39" s="3" customFormat="1" ht="26.1" customHeight="1" thickBot="1" x14ac:dyDescent="0.25">
      <c r="A8" s="63"/>
      <c r="B8" s="77" t="s">
        <v>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</row>
    <row r="9" spans="1:39" s="3" customFormat="1" ht="24" customHeight="1" thickBot="1" x14ac:dyDescent="0.25">
      <c r="A9" s="63"/>
      <c r="B9" s="99" t="s">
        <v>2</v>
      </c>
      <c r="C9" s="99"/>
      <c r="D9" s="99" t="s">
        <v>3</v>
      </c>
      <c r="E9" s="99" t="s">
        <v>4</v>
      </c>
      <c r="F9" s="99" t="s">
        <v>5</v>
      </c>
      <c r="G9" s="99" t="s">
        <v>6</v>
      </c>
      <c r="H9" s="99" t="s">
        <v>7</v>
      </c>
      <c r="I9" s="99" t="s">
        <v>8</v>
      </c>
      <c r="J9" s="99" t="s">
        <v>9</v>
      </c>
      <c r="K9" s="99" t="s">
        <v>10</v>
      </c>
      <c r="L9" s="99" t="s">
        <v>11</v>
      </c>
      <c r="M9" s="99" t="s">
        <v>12</v>
      </c>
      <c r="N9" s="99" t="s">
        <v>13</v>
      </c>
      <c r="O9" s="99" t="s">
        <v>14</v>
      </c>
      <c r="P9" s="99" t="s">
        <v>15</v>
      </c>
      <c r="Q9" s="101" t="s">
        <v>16</v>
      </c>
      <c r="R9" s="101"/>
      <c r="S9" s="101"/>
      <c r="T9" s="101"/>
      <c r="U9" s="92" t="s">
        <v>17</v>
      </c>
      <c r="V9" s="92"/>
      <c r="W9" s="92"/>
      <c r="X9" s="92"/>
      <c r="Y9" s="92"/>
      <c r="Z9" s="93" t="s">
        <v>18</v>
      </c>
      <c r="AA9" s="93"/>
      <c r="AB9" s="93" t="s">
        <v>19</v>
      </c>
      <c r="AC9" s="93"/>
      <c r="AD9" s="14"/>
      <c r="AE9" s="14"/>
      <c r="AF9" s="89" t="s">
        <v>256</v>
      </c>
      <c r="AG9" s="89"/>
      <c r="AH9" s="89"/>
      <c r="AI9" s="102" t="s">
        <v>255</v>
      </c>
      <c r="AJ9" s="98" t="s">
        <v>205</v>
      </c>
      <c r="AK9" s="98"/>
      <c r="AL9" s="98"/>
      <c r="AM9" s="87" t="s">
        <v>204</v>
      </c>
    </row>
    <row r="10" spans="1:39" s="3" customFormat="1" ht="51.75" customHeight="1" thickBot="1" x14ac:dyDescent="0.25">
      <c r="A10" s="63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53" t="s">
        <v>20</v>
      </c>
      <c r="R10" s="53" t="s">
        <v>21</v>
      </c>
      <c r="S10" s="53" t="s">
        <v>22</v>
      </c>
      <c r="T10" s="53" t="s">
        <v>23</v>
      </c>
      <c r="U10" s="53" t="s">
        <v>20</v>
      </c>
      <c r="V10" s="53" t="s">
        <v>21</v>
      </c>
      <c r="W10" s="53" t="s">
        <v>22</v>
      </c>
      <c r="X10" s="94" t="s">
        <v>23</v>
      </c>
      <c r="Y10" s="94"/>
      <c r="Z10" s="94"/>
      <c r="AA10" s="94"/>
      <c r="AB10" s="94"/>
      <c r="AC10" s="94"/>
      <c r="AD10" s="14"/>
      <c r="AE10" s="14"/>
      <c r="AF10" s="90"/>
      <c r="AG10" s="90"/>
      <c r="AH10" s="90"/>
      <c r="AI10" s="103"/>
      <c r="AJ10" s="15" t="s">
        <v>221</v>
      </c>
      <c r="AK10" s="16" t="s">
        <v>202</v>
      </c>
      <c r="AL10" s="16"/>
      <c r="AM10" s="87"/>
    </row>
    <row r="11" spans="1:39" s="4" customFormat="1" ht="202.5" customHeight="1" x14ac:dyDescent="0.2">
      <c r="A11" s="63"/>
      <c r="B11" s="95" t="s">
        <v>24</v>
      </c>
      <c r="C11" s="96"/>
      <c r="D11" s="54"/>
      <c r="E11" s="54" t="s">
        <v>25</v>
      </c>
      <c r="F11" s="54" t="s">
        <v>26</v>
      </c>
      <c r="G11" s="54" t="s">
        <v>26</v>
      </c>
      <c r="H11" s="54" t="s">
        <v>27</v>
      </c>
      <c r="I11" s="54" t="s">
        <v>28</v>
      </c>
      <c r="J11" s="54" t="s">
        <v>29</v>
      </c>
      <c r="K11" s="54" t="s">
        <v>30</v>
      </c>
      <c r="L11" s="54" t="s">
        <v>31</v>
      </c>
      <c r="M11" s="54" t="s">
        <v>32</v>
      </c>
      <c r="N11" s="54" t="s">
        <v>33</v>
      </c>
      <c r="O11" s="54" t="s">
        <v>34</v>
      </c>
      <c r="P11" s="54" t="s">
        <v>35</v>
      </c>
      <c r="Q11" s="54">
        <v>356.77</v>
      </c>
      <c r="R11" s="55">
        <v>7.2700000000000001E-2</v>
      </c>
      <c r="S11" s="54">
        <v>2021</v>
      </c>
      <c r="T11" s="54" t="s">
        <v>36</v>
      </c>
      <c r="U11" s="54">
        <v>438</v>
      </c>
      <c r="V11" s="56">
        <v>7.0000000000000007E-2</v>
      </c>
      <c r="W11" s="54" t="s">
        <v>37</v>
      </c>
      <c r="X11" s="97" t="s">
        <v>38</v>
      </c>
      <c r="Y11" s="97"/>
      <c r="Z11" s="97" t="s">
        <v>39</v>
      </c>
      <c r="AA11" s="97"/>
      <c r="AB11" s="97" t="s">
        <v>40</v>
      </c>
      <c r="AC11" s="97"/>
      <c r="AD11" s="18"/>
      <c r="AE11" s="18"/>
      <c r="AF11" s="19">
        <v>471.28</v>
      </c>
      <c r="AG11" s="19">
        <f>((AF11/430.1)-1)</f>
        <v>9.5745175540571825E-2</v>
      </c>
      <c r="AH11" s="43">
        <v>6.8900000000000003E-2</v>
      </c>
      <c r="AI11" s="45"/>
      <c r="AJ11" s="21"/>
      <c r="AK11" s="19"/>
      <c r="AL11" s="19"/>
      <c r="AM11" s="44" t="s">
        <v>257</v>
      </c>
    </row>
    <row r="12" spans="1:39" s="4" customFormat="1" ht="152.1" customHeight="1" x14ac:dyDescent="0.2">
      <c r="A12" s="63"/>
      <c r="B12" s="73" t="s">
        <v>41</v>
      </c>
      <c r="C12" s="74"/>
      <c r="D12" s="57"/>
      <c r="E12" s="57" t="s">
        <v>25</v>
      </c>
      <c r="F12" s="58" t="s">
        <v>42</v>
      </c>
      <c r="G12" s="57" t="s">
        <v>43</v>
      </c>
      <c r="H12" s="57" t="s">
        <v>44</v>
      </c>
      <c r="I12" s="57" t="s">
        <v>45</v>
      </c>
      <c r="J12" s="57" t="s">
        <v>46</v>
      </c>
      <c r="K12" s="57" t="s">
        <v>47</v>
      </c>
      <c r="L12" s="57" t="s">
        <v>48</v>
      </c>
      <c r="M12" s="57" t="s">
        <v>32</v>
      </c>
      <c r="N12" s="57" t="s">
        <v>33</v>
      </c>
      <c r="O12" s="57" t="s">
        <v>34</v>
      </c>
      <c r="P12" s="57" t="s">
        <v>278</v>
      </c>
      <c r="Q12" s="57" t="s">
        <v>49</v>
      </c>
      <c r="R12" s="57" t="s">
        <v>49</v>
      </c>
      <c r="S12" s="57">
        <v>2023</v>
      </c>
      <c r="T12" s="57" t="s">
        <v>36</v>
      </c>
      <c r="U12" s="57" t="s">
        <v>49</v>
      </c>
      <c r="V12" s="59">
        <v>0.02</v>
      </c>
      <c r="W12" s="57" t="s">
        <v>279</v>
      </c>
      <c r="X12" s="71" t="s">
        <v>38</v>
      </c>
      <c r="Y12" s="71"/>
      <c r="Z12" s="71" t="s">
        <v>50</v>
      </c>
      <c r="AA12" s="71"/>
      <c r="AB12" s="71" t="s">
        <v>51</v>
      </c>
      <c r="AC12" s="71"/>
      <c r="AD12" s="18"/>
      <c r="AE12" s="18"/>
      <c r="AF12" s="19">
        <v>54529</v>
      </c>
      <c r="AG12" s="19">
        <f>AF12/3728393</f>
        <v>1.462533590208972E-2</v>
      </c>
      <c r="AH12" s="42">
        <v>1.3899999999999999E-2</v>
      </c>
      <c r="AI12" s="20"/>
      <c r="AJ12" s="21"/>
      <c r="AK12" s="19"/>
      <c r="AL12" s="19"/>
      <c r="AM12" s="40" t="s">
        <v>258</v>
      </c>
    </row>
    <row r="13" spans="1:39" s="4" customFormat="1" ht="180" customHeight="1" x14ac:dyDescent="0.2">
      <c r="A13" s="63"/>
      <c r="B13" s="83" t="s">
        <v>206</v>
      </c>
      <c r="C13" s="84"/>
      <c r="D13" s="60" t="s">
        <v>52</v>
      </c>
      <c r="E13" s="60" t="s">
        <v>53</v>
      </c>
      <c r="F13" s="60" t="s">
        <v>54</v>
      </c>
      <c r="G13" s="60" t="s">
        <v>280</v>
      </c>
      <c r="H13" s="60" t="s">
        <v>281</v>
      </c>
      <c r="I13" s="60" t="s">
        <v>282</v>
      </c>
      <c r="J13" s="60" t="s">
        <v>283</v>
      </c>
      <c r="K13" s="60" t="s">
        <v>47</v>
      </c>
      <c r="L13" s="60" t="s">
        <v>31</v>
      </c>
      <c r="M13" s="60" t="s">
        <v>55</v>
      </c>
      <c r="N13" s="60" t="s">
        <v>33</v>
      </c>
      <c r="O13" s="60" t="s">
        <v>56</v>
      </c>
      <c r="P13" s="60" t="s">
        <v>57</v>
      </c>
      <c r="Q13" s="60" t="s">
        <v>58</v>
      </c>
      <c r="R13" s="60" t="s">
        <v>59</v>
      </c>
      <c r="S13" s="60">
        <v>2022</v>
      </c>
      <c r="T13" s="60" t="s">
        <v>60</v>
      </c>
      <c r="U13" s="60" t="s">
        <v>49</v>
      </c>
      <c r="V13" s="60" t="s">
        <v>61</v>
      </c>
      <c r="W13" s="60" t="s">
        <v>284</v>
      </c>
      <c r="X13" s="79" t="s">
        <v>326</v>
      </c>
      <c r="Y13" s="79"/>
      <c r="Z13" s="79" t="s">
        <v>62</v>
      </c>
      <c r="AA13" s="79"/>
      <c r="AB13" s="79" t="s">
        <v>63</v>
      </c>
      <c r="AC13" s="79"/>
      <c r="AD13" s="18"/>
      <c r="AE13" s="18"/>
      <c r="AF13" s="22">
        <v>54529</v>
      </c>
      <c r="AG13" s="20">
        <f>(AF13-41542)/41542</f>
        <v>0.31262336912040828</v>
      </c>
      <c r="AH13" s="20">
        <v>0.246</v>
      </c>
      <c r="AI13" s="46"/>
      <c r="AJ13" s="22">
        <v>0</v>
      </c>
      <c r="AK13" s="20" t="str">
        <f>IFERROR(((AF13-AJ13)/AJ13),"")</f>
        <v/>
      </c>
      <c r="AL13" s="20"/>
      <c r="AM13" s="39" t="s">
        <v>259</v>
      </c>
    </row>
    <row r="14" spans="1:39" s="4" customFormat="1" ht="112.5" customHeight="1" x14ac:dyDescent="0.2">
      <c r="A14" s="63"/>
      <c r="B14" s="73" t="s">
        <v>219</v>
      </c>
      <c r="C14" s="74"/>
      <c r="D14" s="57" t="s">
        <v>52</v>
      </c>
      <c r="E14" s="57" t="s">
        <v>53</v>
      </c>
      <c r="F14" s="57" t="s">
        <v>64</v>
      </c>
      <c r="G14" s="57" t="s">
        <v>65</v>
      </c>
      <c r="H14" s="57" t="s">
        <v>66</v>
      </c>
      <c r="I14" s="57" t="s">
        <v>67</v>
      </c>
      <c r="J14" s="57" t="s">
        <v>68</v>
      </c>
      <c r="K14" s="57" t="s">
        <v>47</v>
      </c>
      <c r="L14" s="57" t="s">
        <v>48</v>
      </c>
      <c r="M14" s="57" t="s">
        <v>32</v>
      </c>
      <c r="N14" s="57" t="s">
        <v>69</v>
      </c>
      <c r="O14" s="57" t="s">
        <v>70</v>
      </c>
      <c r="P14" s="57" t="s">
        <v>71</v>
      </c>
      <c r="Q14" s="57" t="s">
        <v>72</v>
      </c>
      <c r="R14" s="57" t="s">
        <v>73</v>
      </c>
      <c r="S14" s="57">
        <v>2023</v>
      </c>
      <c r="T14" s="57" t="s">
        <v>60</v>
      </c>
      <c r="U14" s="57" t="s">
        <v>72</v>
      </c>
      <c r="V14" s="57" t="s">
        <v>73</v>
      </c>
      <c r="W14" s="57" t="s">
        <v>284</v>
      </c>
      <c r="X14" s="75" t="s">
        <v>326</v>
      </c>
      <c r="Y14" s="76"/>
      <c r="Z14" s="71" t="s">
        <v>74</v>
      </c>
      <c r="AA14" s="71"/>
      <c r="AB14" s="71" t="s">
        <v>75</v>
      </c>
      <c r="AC14" s="71"/>
      <c r="AD14" s="18"/>
      <c r="AE14" s="18"/>
      <c r="AF14" s="19">
        <v>12</v>
      </c>
      <c r="AG14" s="20">
        <f t="shared" ref="AG14:AG20" si="0">AF14/U14</f>
        <v>1</v>
      </c>
      <c r="AH14" s="20">
        <f t="shared" ref="AH12:AH31" si="1">AG14</f>
        <v>1</v>
      </c>
      <c r="AI14" s="20"/>
      <c r="AJ14" s="19">
        <v>3</v>
      </c>
      <c r="AK14" s="24">
        <f>AJ14/U14</f>
        <v>0.25</v>
      </c>
      <c r="AL14" s="24"/>
      <c r="AM14" s="40" t="s">
        <v>260</v>
      </c>
    </row>
    <row r="15" spans="1:39" s="4" customFormat="1" ht="146.25" customHeight="1" x14ac:dyDescent="0.2">
      <c r="A15" s="63"/>
      <c r="B15" s="73" t="s">
        <v>220</v>
      </c>
      <c r="C15" s="74"/>
      <c r="D15" s="57" t="s">
        <v>100</v>
      </c>
      <c r="E15" s="57" t="s">
        <v>53</v>
      </c>
      <c r="F15" s="57" t="s">
        <v>105</v>
      </c>
      <c r="G15" s="57" t="s">
        <v>106</v>
      </c>
      <c r="H15" s="58" t="s">
        <v>107</v>
      </c>
      <c r="I15" s="57" t="s">
        <v>108</v>
      </c>
      <c r="J15" s="57" t="s">
        <v>109</v>
      </c>
      <c r="K15" s="57" t="s">
        <v>47</v>
      </c>
      <c r="L15" s="57" t="s">
        <v>48</v>
      </c>
      <c r="M15" s="57" t="s">
        <v>32</v>
      </c>
      <c r="N15" s="57" t="s">
        <v>33</v>
      </c>
      <c r="O15" s="57" t="s">
        <v>94</v>
      </c>
      <c r="P15" s="58" t="s">
        <v>101</v>
      </c>
      <c r="Q15" s="57" t="s">
        <v>110</v>
      </c>
      <c r="R15" s="57" t="s">
        <v>111</v>
      </c>
      <c r="S15" s="57">
        <v>2023</v>
      </c>
      <c r="T15" s="57" t="s">
        <v>60</v>
      </c>
      <c r="U15" s="57">
        <v>45000</v>
      </c>
      <c r="V15" s="57" t="s">
        <v>112</v>
      </c>
      <c r="W15" s="57" t="s">
        <v>284</v>
      </c>
      <c r="X15" s="75" t="s">
        <v>326</v>
      </c>
      <c r="Y15" s="76"/>
      <c r="Z15" s="71" t="s">
        <v>113</v>
      </c>
      <c r="AA15" s="71"/>
      <c r="AB15" s="71" t="s">
        <v>114</v>
      </c>
      <c r="AC15" s="71"/>
      <c r="AD15" s="18"/>
      <c r="AE15" s="18"/>
      <c r="AF15" s="22">
        <v>51170</v>
      </c>
      <c r="AG15" s="20">
        <f t="shared" si="0"/>
        <v>1.1371111111111112</v>
      </c>
      <c r="AH15" s="20">
        <f t="shared" si="1"/>
        <v>1.1371111111111112</v>
      </c>
      <c r="AI15" s="20"/>
      <c r="AJ15" s="25">
        <v>16189</v>
      </c>
      <c r="AK15" s="24">
        <f>AF15/AJ15</f>
        <v>3.1607881895113965</v>
      </c>
      <c r="AL15" s="24"/>
      <c r="AM15" s="40" t="s">
        <v>261</v>
      </c>
    </row>
    <row r="16" spans="1:39" s="4" customFormat="1" ht="123.75" customHeight="1" x14ac:dyDescent="0.2">
      <c r="A16" s="63"/>
      <c r="B16" s="73" t="s">
        <v>222</v>
      </c>
      <c r="C16" s="74"/>
      <c r="D16" s="57" t="s">
        <v>100</v>
      </c>
      <c r="E16" s="57" t="s">
        <v>53</v>
      </c>
      <c r="F16" s="57" t="s">
        <v>285</v>
      </c>
      <c r="G16" s="57" t="s">
        <v>286</v>
      </c>
      <c r="H16" s="58" t="s">
        <v>287</v>
      </c>
      <c r="I16" s="57" t="s">
        <v>288</v>
      </c>
      <c r="J16" s="57" t="s">
        <v>289</v>
      </c>
      <c r="K16" s="57" t="s">
        <v>47</v>
      </c>
      <c r="L16" s="57" t="s">
        <v>48</v>
      </c>
      <c r="M16" s="57" t="s">
        <v>32</v>
      </c>
      <c r="N16" s="57" t="s">
        <v>33</v>
      </c>
      <c r="O16" s="57" t="s">
        <v>94</v>
      </c>
      <c r="P16" s="57" t="s">
        <v>290</v>
      </c>
      <c r="Q16" s="57" t="s">
        <v>115</v>
      </c>
      <c r="R16" s="57" t="s">
        <v>291</v>
      </c>
      <c r="S16" s="57">
        <v>2023</v>
      </c>
      <c r="T16" s="57" t="s">
        <v>60</v>
      </c>
      <c r="U16" s="57" t="s">
        <v>292</v>
      </c>
      <c r="V16" s="57" t="s">
        <v>293</v>
      </c>
      <c r="W16" s="57" t="s">
        <v>284</v>
      </c>
      <c r="X16" s="75" t="s">
        <v>326</v>
      </c>
      <c r="Y16" s="76"/>
      <c r="Z16" s="71" t="s">
        <v>294</v>
      </c>
      <c r="AA16" s="71"/>
      <c r="AB16" s="71" t="s">
        <v>295</v>
      </c>
      <c r="AC16" s="71"/>
      <c r="AD16" s="32"/>
      <c r="AE16" s="32"/>
      <c r="AF16" s="33">
        <v>490</v>
      </c>
      <c r="AG16" s="20">
        <f t="shared" si="0"/>
        <v>9.8000000000000007</v>
      </c>
      <c r="AH16" s="20">
        <v>1</v>
      </c>
      <c r="AI16" s="20"/>
      <c r="AJ16" s="19">
        <v>0</v>
      </c>
      <c r="AK16" s="19">
        <f>AJ16/U16</f>
        <v>0</v>
      </c>
      <c r="AL16" s="19"/>
      <c r="AM16" s="34" t="s">
        <v>262</v>
      </c>
    </row>
    <row r="17" spans="1:39" s="4" customFormat="1" ht="112.5" customHeight="1" x14ac:dyDescent="0.2">
      <c r="A17" s="63"/>
      <c r="B17" s="73" t="s">
        <v>223</v>
      </c>
      <c r="C17" s="74"/>
      <c r="D17" s="57" t="s">
        <v>135</v>
      </c>
      <c r="E17" s="57" t="s">
        <v>53</v>
      </c>
      <c r="F17" s="57" t="s">
        <v>296</v>
      </c>
      <c r="G17" s="57" t="s">
        <v>157</v>
      </c>
      <c r="H17" s="57" t="s">
        <v>158</v>
      </c>
      <c r="I17" s="57" t="s">
        <v>159</v>
      </c>
      <c r="J17" s="57" t="s">
        <v>160</v>
      </c>
      <c r="K17" s="57" t="s">
        <v>47</v>
      </c>
      <c r="L17" s="57" t="s">
        <v>82</v>
      </c>
      <c r="M17" s="57" t="s">
        <v>32</v>
      </c>
      <c r="N17" s="57" t="s">
        <v>33</v>
      </c>
      <c r="O17" s="57" t="s">
        <v>94</v>
      </c>
      <c r="P17" s="57" t="s">
        <v>161</v>
      </c>
      <c r="Q17" s="57" t="s">
        <v>104</v>
      </c>
      <c r="R17" s="57" t="s">
        <v>104</v>
      </c>
      <c r="S17" s="57">
        <v>0</v>
      </c>
      <c r="T17" s="57" t="s">
        <v>103</v>
      </c>
      <c r="U17" s="57">
        <v>2800</v>
      </c>
      <c r="V17" s="57" t="s">
        <v>162</v>
      </c>
      <c r="W17" s="57" t="s">
        <v>284</v>
      </c>
      <c r="X17" s="75" t="s">
        <v>326</v>
      </c>
      <c r="Y17" s="76"/>
      <c r="Z17" s="71" t="s">
        <v>163</v>
      </c>
      <c r="AA17" s="71"/>
      <c r="AB17" s="71" t="s">
        <v>164</v>
      </c>
      <c r="AC17" s="71"/>
      <c r="AD17" s="18"/>
      <c r="AE17" s="18"/>
      <c r="AF17" s="19">
        <v>254</v>
      </c>
      <c r="AG17" s="20">
        <f t="shared" si="0"/>
        <v>9.071428571428572E-2</v>
      </c>
      <c r="AH17" s="20">
        <v>1</v>
      </c>
      <c r="AI17" s="20"/>
      <c r="AJ17" s="21"/>
      <c r="AK17" s="24"/>
      <c r="AL17" s="24"/>
      <c r="AM17" s="40" t="s">
        <v>263</v>
      </c>
    </row>
    <row r="18" spans="1:39" s="4" customFormat="1" ht="112.5" customHeight="1" x14ac:dyDescent="0.2">
      <c r="A18" s="63"/>
      <c r="B18" s="83" t="s">
        <v>229</v>
      </c>
      <c r="C18" s="84"/>
      <c r="D18" s="60" t="s">
        <v>76</v>
      </c>
      <c r="E18" s="60" t="s">
        <v>53</v>
      </c>
      <c r="F18" s="60" t="s">
        <v>77</v>
      </c>
      <c r="G18" s="60" t="s">
        <v>78</v>
      </c>
      <c r="H18" s="61" t="s">
        <v>79</v>
      </c>
      <c r="I18" s="60" t="s">
        <v>80</v>
      </c>
      <c r="J18" s="60" t="s">
        <v>81</v>
      </c>
      <c r="K18" s="60" t="s">
        <v>47</v>
      </c>
      <c r="L18" s="60" t="s">
        <v>82</v>
      </c>
      <c r="M18" s="60" t="s">
        <v>32</v>
      </c>
      <c r="N18" s="60" t="s">
        <v>33</v>
      </c>
      <c r="O18" s="60" t="s">
        <v>56</v>
      </c>
      <c r="P18" s="60" t="s">
        <v>83</v>
      </c>
      <c r="Q18" s="60" t="s">
        <v>72</v>
      </c>
      <c r="R18" s="60" t="s">
        <v>84</v>
      </c>
      <c r="S18" s="60">
        <v>2022</v>
      </c>
      <c r="T18" s="60" t="s">
        <v>60</v>
      </c>
      <c r="U18" s="60" t="s">
        <v>85</v>
      </c>
      <c r="V18" s="60" t="s">
        <v>86</v>
      </c>
      <c r="W18" s="60" t="s">
        <v>284</v>
      </c>
      <c r="X18" s="85" t="s">
        <v>326</v>
      </c>
      <c r="Y18" s="86"/>
      <c r="Z18" s="79" t="s">
        <v>87</v>
      </c>
      <c r="AA18" s="79"/>
      <c r="AB18" s="79" t="s">
        <v>88</v>
      </c>
      <c r="AC18" s="79"/>
      <c r="AD18" s="18"/>
      <c r="AE18" s="18"/>
      <c r="AF18" s="19">
        <v>2441</v>
      </c>
      <c r="AG18" s="20">
        <f t="shared" si="0"/>
        <v>162.73333333333332</v>
      </c>
      <c r="AH18" s="20">
        <v>0.8</v>
      </c>
      <c r="AI18" s="20"/>
      <c r="AJ18" s="21"/>
      <c r="AK18" s="24"/>
      <c r="AL18" s="24"/>
      <c r="AM18" s="40" t="s">
        <v>264</v>
      </c>
    </row>
    <row r="19" spans="1:39" s="4" customFormat="1" ht="132.94999999999999" customHeight="1" x14ac:dyDescent="0.2">
      <c r="A19" s="63"/>
      <c r="B19" s="73" t="s">
        <v>236</v>
      </c>
      <c r="C19" s="74"/>
      <c r="D19" s="57" t="s">
        <v>76</v>
      </c>
      <c r="E19" s="57" t="s">
        <v>53</v>
      </c>
      <c r="F19" s="57" t="s">
        <v>89</v>
      </c>
      <c r="G19" s="57" t="s">
        <v>90</v>
      </c>
      <c r="H19" s="57" t="s">
        <v>91</v>
      </c>
      <c r="I19" s="57" t="s">
        <v>92</v>
      </c>
      <c r="J19" s="57" t="s">
        <v>93</v>
      </c>
      <c r="K19" s="57" t="s">
        <v>47</v>
      </c>
      <c r="L19" s="57" t="s">
        <v>48</v>
      </c>
      <c r="M19" s="57" t="s">
        <v>55</v>
      </c>
      <c r="N19" s="57" t="s">
        <v>69</v>
      </c>
      <c r="O19" s="57" t="s">
        <v>94</v>
      </c>
      <c r="P19" s="57" t="s">
        <v>95</v>
      </c>
      <c r="Q19" s="57" t="s">
        <v>96</v>
      </c>
      <c r="R19" s="57" t="s">
        <v>86</v>
      </c>
      <c r="S19" s="57">
        <v>2023</v>
      </c>
      <c r="T19" s="57" t="s">
        <v>60</v>
      </c>
      <c r="U19" s="57" t="s">
        <v>97</v>
      </c>
      <c r="V19" s="57" t="s">
        <v>86</v>
      </c>
      <c r="W19" s="57" t="s">
        <v>284</v>
      </c>
      <c r="X19" s="75" t="s">
        <v>326</v>
      </c>
      <c r="Y19" s="76"/>
      <c r="Z19" s="71" t="s">
        <v>98</v>
      </c>
      <c r="AA19" s="71"/>
      <c r="AB19" s="71" t="s">
        <v>99</v>
      </c>
      <c r="AC19" s="71"/>
      <c r="AD19" s="18"/>
      <c r="AE19" s="18"/>
      <c r="AF19" s="19">
        <v>11745</v>
      </c>
      <c r="AG19" s="20">
        <f t="shared" si="0"/>
        <v>533.86363636363637</v>
      </c>
      <c r="AH19" s="20">
        <v>0.77</v>
      </c>
      <c r="AI19" s="20"/>
      <c r="AJ19" s="21"/>
      <c r="AK19" s="24"/>
      <c r="AL19" s="24"/>
      <c r="AM19" s="40" t="s">
        <v>265</v>
      </c>
    </row>
    <row r="20" spans="1:39" s="4" customFormat="1" ht="135" customHeight="1" x14ac:dyDescent="0.2">
      <c r="A20" s="63"/>
      <c r="B20" s="73" t="s">
        <v>237</v>
      </c>
      <c r="C20" s="74"/>
      <c r="D20" s="57" t="s">
        <v>184</v>
      </c>
      <c r="E20" s="57" t="s">
        <v>185</v>
      </c>
      <c r="F20" s="57" t="s">
        <v>198</v>
      </c>
      <c r="G20" s="57" t="s">
        <v>199</v>
      </c>
      <c r="H20" s="57" t="s">
        <v>200</v>
      </c>
      <c r="I20" s="57" t="s">
        <v>186</v>
      </c>
      <c r="J20" s="57" t="s">
        <v>187</v>
      </c>
      <c r="K20" s="57" t="s">
        <v>47</v>
      </c>
      <c r="L20" s="57" t="s">
        <v>48</v>
      </c>
      <c r="M20" s="57" t="s">
        <v>32</v>
      </c>
      <c r="N20" s="57" t="s">
        <v>69</v>
      </c>
      <c r="O20" s="57" t="s">
        <v>70</v>
      </c>
      <c r="P20" s="57" t="s">
        <v>201</v>
      </c>
      <c r="Q20" s="57" t="s">
        <v>104</v>
      </c>
      <c r="R20" s="57" t="s">
        <v>104</v>
      </c>
      <c r="S20" s="57">
        <v>0</v>
      </c>
      <c r="T20" s="57" t="s">
        <v>103</v>
      </c>
      <c r="U20" s="57" t="s">
        <v>188</v>
      </c>
      <c r="V20" s="57" t="s">
        <v>73</v>
      </c>
      <c r="W20" s="57" t="s">
        <v>284</v>
      </c>
      <c r="X20" s="75" t="s">
        <v>326</v>
      </c>
      <c r="Y20" s="76"/>
      <c r="Z20" s="71" t="s">
        <v>189</v>
      </c>
      <c r="AA20" s="71"/>
      <c r="AB20" s="71" t="s">
        <v>190</v>
      </c>
      <c r="AC20" s="71"/>
      <c r="AD20" s="18"/>
      <c r="AE20" s="18"/>
      <c r="AF20" s="22">
        <v>12</v>
      </c>
      <c r="AG20" s="20">
        <f t="shared" si="0"/>
        <v>2.7272727272727271E-2</v>
      </c>
      <c r="AH20" s="23">
        <v>1</v>
      </c>
      <c r="AI20" s="88"/>
      <c r="AJ20" s="88"/>
      <c r="AK20" s="20"/>
      <c r="AL20" s="20"/>
      <c r="AM20" s="39" t="s">
        <v>254</v>
      </c>
    </row>
    <row r="21" spans="1:39" s="4" customFormat="1" ht="123.75" customHeight="1" x14ac:dyDescent="0.2">
      <c r="A21" s="63"/>
      <c r="B21" s="73" t="s">
        <v>238</v>
      </c>
      <c r="C21" s="74"/>
      <c r="D21" s="57" t="s">
        <v>184</v>
      </c>
      <c r="E21" s="57" t="s">
        <v>185</v>
      </c>
      <c r="F21" s="57" t="s">
        <v>297</v>
      </c>
      <c r="G21" s="57" t="s">
        <v>191</v>
      </c>
      <c r="H21" s="57" t="s">
        <v>192</v>
      </c>
      <c r="I21" s="57" t="s">
        <v>193</v>
      </c>
      <c r="J21" s="57" t="s">
        <v>194</v>
      </c>
      <c r="K21" s="57" t="s">
        <v>47</v>
      </c>
      <c r="L21" s="57" t="s">
        <v>48</v>
      </c>
      <c r="M21" s="57" t="s">
        <v>32</v>
      </c>
      <c r="N21" s="57" t="s">
        <v>69</v>
      </c>
      <c r="O21" s="57" t="s">
        <v>70</v>
      </c>
      <c r="P21" s="57" t="s">
        <v>195</v>
      </c>
      <c r="Q21" s="57" t="s">
        <v>104</v>
      </c>
      <c r="R21" s="57" t="s">
        <v>104</v>
      </c>
      <c r="S21" s="57">
        <v>0</v>
      </c>
      <c r="T21" s="57" t="s">
        <v>103</v>
      </c>
      <c r="U21" s="57">
        <v>27</v>
      </c>
      <c r="V21" s="57" t="s">
        <v>73</v>
      </c>
      <c r="W21" s="57" t="s">
        <v>284</v>
      </c>
      <c r="X21" s="75" t="s">
        <v>326</v>
      </c>
      <c r="Y21" s="76"/>
      <c r="Z21" s="71" t="s">
        <v>196</v>
      </c>
      <c r="AA21" s="71"/>
      <c r="AB21" s="71" t="s">
        <v>197</v>
      </c>
      <c r="AC21" s="71"/>
      <c r="AD21" s="18"/>
      <c r="AE21" s="18"/>
      <c r="AF21" s="19">
        <v>20</v>
      </c>
      <c r="AG21" s="20">
        <f>AF21/U21</f>
        <v>0.7407407407407407</v>
      </c>
      <c r="AH21" s="20">
        <v>1</v>
      </c>
      <c r="AI21" s="20"/>
      <c r="AJ21" s="19">
        <v>0</v>
      </c>
      <c r="AK21" s="20">
        <f>AJ21/U21</f>
        <v>0</v>
      </c>
      <c r="AL21" s="20"/>
      <c r="AM21" s="40" t="s">
        <v>266</v>
      </c>
    </row>
    <row r="22" spans="1:39" s="4" customFormat="1" ht="157.5" customHeight="1" x14ac:dyDescent="0.2">
      <c r="A22" s="63"/>
      <c r="B22" s="83" t="s">
        <v>230</v>
      </c>
      <c r="C22" s="84"/>
      <c r="D22" s="60" t="s">
        <v>100</v>
      </c>
      <c r="E22" s="60" t="s">
        <v>53</v>
      </c>
      <c r="F22" s="60" t="s">
        <v>298</v>
      </c>
      <c r="G22" s="60" t="s">
        <v>299</v>
      </c>
      <c r="H22" s="60" t="s">
        <v>300</v>
      </c>
      <c r="I22" s="60" t="s">
        <v>301</v>
      </c>
      <c r="J22" s="60" t="s">
        <v>302</v>
      </c>
      <c r="K22" s="60" t="s">
        <v>47</v>
      </c>
      <c r="L22" s="60" t="s">
        <v>48</v>
      </c>
      <c r="M22" s="60" t="s">
        <v>55</v>
      </c>
      <c r="N22" s="60" t="s">
        <v>33</v>
      </c>
      <c r="O22" s="60" t="s">
        <v>94</v>
      </c>
      <c r="P22" s="60" t="s">
        <v>101</v>
      </c>
      <c r="Q22" s="60" t="s">
        <v>303</v>
      </c>
      <c r="R22" s="60" t="s">
        <v>86</v>
      </c>
      <c r="S22" s="60">
        <v>2021</v>
      </c>
      <c r="T22" s="60" t="s">
        <v>60</v>
      </c>
      <c r="U22" s="60" t="s">
        <v>303</v>
      </c>
      <c r="V22" s="60" t="s">
        <v>73</v>
      </c>
      <c r="W22" s="60" t="s">
        <v>284</v>
      </c>
      <c r="X22" s="85" t="s">
        <v>326</v>
      </c>
      <c r="Y22" s="86"/>
      <c r="Z22" s="79" t="s">
        <v>304</v>
      </c>
      <c r="AA22" s="79"/>
      <c r="AB22" s="79" t="s">
        <v>305</v>
      </c>
      <c r="AC22" s="79"/>
      <c r="AD22" s="18"/>
      <c r="AE22" s="18"/>
      <c r="AF22" s="19">
        <v>514</v>
      </c>
      <c r="AG22" s="20">
        <f t="shared" ref="AG22:AG24" si="2">AF22/U22</f>
        <v>4.5486725663716818</v>
      </c>
      <c r="AH22" s="20">
        <v>0.83</v>
      </c>
      <c r="AI22" s="20"/>
      <c r="AJ22" s="21"/>
      <c r="AK22" s="20"/>
      <c r="AL22" s="20"/>
      <c r="AM22" s="40" t="s">
        <v>267</v>
      </c>
    </row>
    <row r="23" spans="1:39" s="4" customFormat="1" ht="144.75" customHeight="1" x14ac:dyDescent="0.2">
      <c r="A23" s="63"/>
      <c r="B23" s="73" t="s">
        <v>239</v>
      </c>
      <c r="C23" s="74"/>
      <c r="D23" s="57" t="s">
        <v>100</v>
      </c>
      <c r="E23" s="57" t="s">
        <v>53</v>
      </c>
      <c r="F23" s="57" t="s">
        <v>306</v>
      </c>
      <c r="G23" s="57" t="s">
        <v>307</v>
      </c>
      <c r="H23" s="57" t="s">
        <v>308</v>
      </c>
      <c r="I23" s="57" t="s">
        <v>309</v>
      </c>
      <c r="J23" s="57" t="s">
        <v>310</v>
      </c>
      <c r="K23" s="57" t="s">
        <v>47</v>
      </c>
      <c r="L23" s="57" t="s">
        <v>48</v>
      </c>
      <c r="M23" s="57" t="s">
        <v>55</v>
      </c>
      <c r="N23" s="57" t="s">
        <v>33</v>
      </c>
      <c r="O23" s="57" t="s">
        <v>94</v>
      </c>
      <c r="P23" s="58" t="s">
        <v>101</v>
      </c>
      <c r="Q23" s="57" t="s">
        <v>102</v>
      </c>
      <c r="R23" s="57" t="s">
        <v>311</v>
      </c>
      <c r="S23" s="57">
        <v>2023</v>
      </c>
      <c r="T23" s="57" t="s">
        <v>103</v>
      </c>
      <c r="U23" s="57">
        <v>81</v>
      </c>
      <c r="V23" s="57" t="s">
        <v>311</v>
      </c>
      <c r="W23" s="57" t="s">
        <v>284</v>
      </c>
      <c r="X23" s="75" t="s">
        <v>326</v>
      </c>
      <c r="Y23" s="76"/>
      <c r="Z23" s="71" t="s">
        <v>312</v>
      </c>
      <c r="AA23" s="71"/>
      <c r="AB23" s="71" t="s">
        <v>305</v>
      </c>
      <c r="AC23" s="71"/>
      <c r="AD23" s="18"/>
      <c r="AE23" s="18"/>
      <c r="AF23" s="19">
        <v>26</v>
      </c>
      <c r="AG23" s="20">
        <f t="shared" si="2"/>
        <v>0.32098765432098764</v>
      </c>
      <c r="AH23" s="20">
        <v>1</v>
      </c>
      <c r="AI23" s="20"/>
      <c r="AJ23" s="21"/>
      <c r="AK23" s="20"/>
      <c r="AL23" s="20"/>
      <c r="AM23" s="40" t="s">
        <v>268</v>
      </c>
    </row>
    <row r="24" spans="1:39" s="4" customFormat="1" ht="157.5" customHeight="1" x14ac:dyDescent="0.2">
      <c r="A24" s="63"/>
      <c r="B24" s="83" t="s">
        <v>231</v>
      </c>
      <c r="C24" s="84"/>
      <c r="D24" s="60" t="s">
        <v>100</v>
      </c>
      <c r="E24" s="60" t="s">
        <v>53</v>
      </c>
      <c r="F24" s="60" t="s">
        <v>116</v>
      </c>
      <c r="G24" s="60" t="s">
        <v>117</v>
      </c>
      <c r="H24" s="60" t="s">
        <v>118</v>
      </c>
      <c r="I24" s="60" t="s">
        <v>119</v>
      </c>
      <c r="J24" s="60" t="s">
        <v>120</v>
      </c>
      <c r="K24" s="60" t="s">
        <v>47</v>
      </c>
      <c r="L24" s="60" t="s">
        <v>48</v>
      </c>
      <c r="M24" s="60" t="s">
        <v>32</v>
      </c>
      <c r="N24" s="60" t="s">
        <v>33</v>
      </c>
      <c r="O24" s="60" t="s">
        <v>56</v>
      </c>
      <c r="P24" s="61" t="s">
        <v>121</v>
      </c>
      <c r="Q24" s="60" t="s">
        <v>104</v>
      </c>
      <c r="R24" s="60" t="s">
        <v>104</v>
      </c>
      <c r="S24" s="60">
        <v>0</v>
      </c>
      <c r="T24" s="60" t="s">
        <v>103</v>
      </c>
      <c r="U24" s="60" t="s">
        <v>122</v>
      </c>
      <c r="V24" s="60" t="s">
        <v>123</v>
      </c>
      <c r="W24" s="60" t="s">
        <v>284</v>
      </c>
      <c r="X24" s="85" t="s">
        <v>326</v>
      </c>
      <c r="Y24" s="86"/>
      <c r="Z24" s="79" t="s">
        <v>124</v>
      </c>
      <c r="AA24" s="79"/>
      <c r="AB24" s="91" t="s">
        <v>125</v>
      </c>
      <c r="AC24" s="91"/>
      <c r="AD24" s="18"/>
      <c r="AE24" s="18"/>
      <c r="AF24" s="19">
        <v>4</v>
      </c>
      <c r="AG24" s="20">
        <f t="shared" si="2"/>
        <v>1.9047619047619048E-3</v>
      </c>
      <c r="AH24" s="20">
        <v>0.86</v>
      </c>
      <c r="AI24" s="38"/>
      <c r="AJ24" s="21"/>
      <c r="AK24" s="20"/>
      <c r="AL24" s="20"/>
      <c r="AM24" s="40" t="s">
        <v>269</v>
      </c>
    </row>
    <row r="25" spans="1:39" s="4" customFormat="1" ht="179.25" customHeight="1" x14ac:dyDescent="0.2">
      <c r="A25" s="63"/>
      <c r="B25" s="73" t="s">
        <v>242</v>
      </c>
      <c r="C25" s="74"/>
      <c r="D25" s="57" t="s">
        <v>100</v>
      </c>
      <c r="E25" s="57" t="s">
        <v>53</v>
      </c>
      <c r="F25" s="57" t="s">
        <v>313</v>
      </c>
      <c r="G25" s="57" t="s">
        <v>314</v>
      </c>
      <c r="H25" s="58" t="s">
        <v>315</v>
      </c>
      <c r="I25" s="57" t="s">
        <v>316</v>
      </c>
      <c r="J25" s="57" t="s">
        <v>317</v>
      </c>
      <c r="K25" s="57" t="s">
        <v>47</v>
      </c>
      <c r="L25" s="57" t="s">
        <v>48</v>
      </c>
      <c r="M25" s="57" t="s">
        <v>32</v>
      </c>
      <c r="N25" s="57" t="s">
        <v>33</v>
      </c>
      <c r="O25" s="57" t="s">
        <v>94</v>
      </c>
      <c r="P25" s="58" t="s">
        <v>101</v>
      </c>
      <c r="Q25" s="57" t="s">
        <v>104</v>
      </c>
      <c r="R25" s="57" t="s">
        <v>104</v>
      </c>
      <c r="S25" s="57">
        <v>0</v>
      </c>
      <c r="T25" s="57" t="s">
        <v>103</v>
      </c>
      <c r="U25" s="57" t="s">
        <v>115</v>
      </c>
      <c r="V25" s="57" t="s">
        <v>318</v>
      </c>
      <c r="W25" s="57" t="s">
        <v>284</v>
      </c>
      <c r="X25" s="75" t="s">
        <v>326</v>
      </c>
      <c r="Y25" s="76"/>
      <c r="Z25" s="71" t="s">
        <v>319</v>
      </c>
      <c r="AA25" s="71"/>
      <c r="AB25" s="72" t="s">
        <v>320</v>
      </c>
      <c r="AC25" s="72"/>
      <c r="AD25" s="18"/>
      <c r="AE25" s="18"/>
      <c r="AF25" s="19">
        <f>3359</f>
        <v>3359</v>
      </c>
      <c r="AG25" s="20">
        <f>AF25/54529</f>
        <v>6.1600249408571589E-2</v>
      </c>
      <c r="AH25" s="20">
        <v>0.42</v>
      </c>
      <c r="AI25" s="38"/>
      <c r="AJ25" s="26"/>
      <c r="AK25" s="26"/>
      <c r="AL25" s="26"/>
      <c r="AM25" s="39" t="s">
        <v>270</v>
      </c>
    </row>
    <row r="26" spans="1:39" s="4" customFormat="1" ht="146.25" customHeight="1" x14ac:dyDescent="0.2">
      <c r="A26" s="63"/>
      <c r="B26" s="73" t="s">
        <v>243</v>
      </c>
      <c r="C26" s="74"/>
      <c r="D26" s="57" t="s">
        <v>100</v>
      </c>
      <c r="E26" s="57" t="s">
        <v>53</v>
      </c>
      <c r="F26" s="57" t="s">
        <v>126</v>
      </c>
      <c r="G26" s="57" t="s">
        <v>127</v>
      </c>
      <c r="H26" s="58" t="s">
        <v>128</v>
      </c>
      <c r="I26" s="57" t="s">
        <v>129</v>
      </c>
      <c r="J26" s="57" t="s">
        <v>203</v>
      </c>
      <c r="K26" s="57" t="s">
        <v>47</v>
      </c>
      <c r="L26" s="57" t="s">
        <v>82</v>
      </c>
      <c r="M26" s="57" t="s">
        <v>32</v>
      </c>
      <c r="N26" s="57" t="s">
        <v>33</v>
      </c>
      <c r="O26" s="57" t="s">
        <v>94</v>
      </c>
      <c r="P26" s="58" t="s">
        <v>101</v>
      </c>
      <c r="Q26" s="57" t="s">
        <v>130</v>
      </c>
      <c r="R26" s="57" t="s">
        <v>131</v>
      </c>
      <c r="S26" s="57">
        <v>2023</v>
      </c>
      <c r="T26" s="57" t="s">
        <v>60</v>
      </c>
      <c r="U26" s="57" t="s">
        <v>132</v>
      </c>
      <c r="V26" s="57" t="s">
        <v>131</v>
      </c>
      <c r="W26" s="57" t="s">
        <v>284</v>
      </c>
      <c r="X26" s="75" t="s">
        <v>326</v>
      </c>
      <c r="Y26" s="76"/>
      <c r="Z26" s="72" t="s">
        <v>133</v>
      </c>
      <c r="AA26" s="72"/>
      <c r="AB26" s="72" t="s">
        <v>134</v>
      </c>
      <c r="AC26" s="72"/>
      <c r="AD26" s="32"/>
      <c r="AE26" s="32"/>
      <c r="AF26" s="33">
        <v>42</v>
      </c>
      <c r="AG26" s="20">
        <f t="shared" ref="AG26:AG30" si="3">AF26/U26</f>
        <v>8.9361702127659579E-2</v>
      </c>
      <c r="AH26" s="20">
        <v>1</v>
      </c>
      <c r="AI26" s="20"/>
      <c r="AJ26" s="21"/>
      <c r="AK26" s="21"/>
      <c r="AL26" s="21"/>
      <c r="AM26" s="34" t="s">
        <v>271</v>
      </c>
    </row>
    <row r="27" spans="1:39" s="4" customFormat="1" ht="153.75" customHeight="1" x14ac:dyDescent="0.2">
      <c r="A27" s="63"/>
      <c r="B27" s="73" t="s">
        <v>247</v>
      </c>
      <c r="C27" s="74"/>
      <c r="D27" s="57" t="s">
        <v>135</v>
      </c>
      <c r="E27" s="57" t="s">
        <v>53</v>
      </c>
      <c r="F27" s="57" t="s">
        <v>321</v>
      </c>
      <c r="G27" s="57" t="s">
        <v>165</v>
      </c>
      <c r="H27" s="57" t="s">
        <v>166</v>
      </c>
      <c r="I27" s="57" t="s">
        <v>167</v>
      </c>
      <c r="J27" s="57" t="s">
        <v>168</v>
      </c>
      <c r="K27" s="57" t="s">
        <v>47</v>
      </c>
      <c r="L27" s="57" t="s">
        <v>48</v>
      </c>
      <c r="M27" s="57" t="s">
        <v>32</v>
      </c>
      <c r="N27" s="57" t="s">
        <v>33</v>
      </c>
      <c r="O27" s="57" t="s">
        <v>70</v>
      </c>
      <c r="P27" s="57" t="s">
        <v>169</v>
      </c>
      <c r="Q27" s="57" t="s">
        <v>104</v>
      </c>
      <c r="R27" s="57" t="s">
        <v>104</v>
      </c>
      <c r="S27" s="57">
        <v>0</v>
      </c>
      <c r="T27" s="57" t="s">
        <v>103</v>
      </c>
      <c r="U27" s="57">
        <v>500</v>
      </c>
      <c r="V27" s="57" t="s">
        <v>170</v>
      </c>
      <c r="W27" s="57" t="s">
        <v>284</v>
      </c>
      <c r="X27" s="75" t="s">
        <v>326</v>
      </c>
      <c r="Y27" s="76"/>
      <c r="Z27" s="71" t="s">
        <v>171</v>
      </c>
      <c r="AA27" s="71"/>
      <c r="AB27" s="71" t="s">
        <v>172</v>
      </c>
      <c r="AC27" s="71"/>
      <c r="AD27" s="32"/>
      <c r="AE27" s="32"/>
      <c r="AF27" s="33">
        <v>2402</v>
      </c>
      <c r="AG27" s="20">
        <f t="shared" si="3"/>
        <v>4.8040000000000003</v>
      </c>
      <c r="AH27" s="20">
        <v>0.6</v>
      </c>
      <c r="AI27" s="20"/>
      <c r="AJ27" s="21"/>
      <c r="AK27" s="21"/>
      <c r="AL27" s="21"/>
      <c r="AM27" s="34" t="s">
        <v>272</v>
      </c>
    </row>
    <row r="28" spans="1:39" s="4" customFormat="1" ht="123.75" customHeight="1" thickBot="1" x14ac:dyDescent="0.25">
      <c r="A28" s="63"/>
      <c r="B28" s="80" t="s">
        <v>248</v>
      </c>
      <c r="C28" s="81"/>
      <c r="D28" s="62" t="s">
        <v>135</v>
      </c>
      <c r="E28" s="62" t="s">
        <v>53</v>
      </c>
      <c r="F28" s="62" t="s">
        <v>325</v>
      </c>
      <c r="G28" s="62" t="s">
        <v>174</v>
      </c>
      <c r="H28" s="62" t="s">
        <v>175</v>
      </c>
      <c r="I28" s="62" t="s">
        <v>176</v>
      </c>
      <c r="J28" s="62" t="s">
        <v>177</v>
      </c>
      <c r="K28" s="62" t="s">
        <v>47</v>
      </c>
      <c r="L28" s="62" t="s">
        <v>48</v>
      </c>
      <c r="M28" s="62" t="s">
        <v>32</v>
      </c>
      <c r="N28" s="62" t="s">
        <v>33</v>
      </c>
      <c r="O28" s="62" t="s">
        <v>94</v>
      </c>
      <c r="P28" s="62" t="s">
        <v>178</v>
      </c>
      <c r="Q28" s="62" t="s">
        <v>179</v>
      </c>
      <c r="R28" s="62" t="s">
        <v>180</v>
      </c>
      <c r="S28" s="62">
        <v>2023</v>
      </c>
      <c r="T28" s="62" t="s">
        <v>60</v>
      </c>
      <c r="U28" s="62">
        <v>1500</v>
      </c>
      <c r="V28" s="62" t="s">
        <v>181</v>
      </c>
      <c r="W28" s="62" t="s">
        <v>284</v>
      </c>
      <c r="X28" s="75" t="s">
        <v>326</v>
      </c>
      <c r="Y28" s="76"/>
      <c r="Z28" s="82" t="s">
        <v>182</v>
      </c>
      <c r="AA28" s="82"/>
      <c r="AB28" s="82" t="s">
        <v>183</v>
      </c>
      <c r="AC28" s="82"/>
      <c r="AD28" s="18"/>
      <c r="AE28" s="18"/>
      <c r="AF28" s="19">
        <v>425</v>
      </c>
      <c r="AG28" s="20">
        <f t="shared" si="3"/>
        <v>0.28333333333333333</v>
      </c>
      <c r="AH28" s="20">
        <v>1</v>
      </c>
      <c r="AI28" s="20"/>
      <c r="AJ28" s="19">
        <v>121</v>
      </c>
      <c r="AK28" s="20">
        <f>AJ28/AF28</f>
        <v>0.2847058823529412</v>
      </c>
      <c r="AL28" s="20"/>
      <c r="AM28" s="40" t="s">
        <v>273</v>
      </c>
    </row>
    <row r="29" spans="1:39" s="4" customFormat="1" ht="112.5" customHeight="1" thickBot="1" x14ac:dyDescent="0.25">
      <c r="A29" s="63"/>
      <c r="B29" s="80" t="s">
        <v>322</v>
      </c>
      <c r="C29" s="81"/>
      <c r="D29" s="62" t="s">
        <v>135</v>
      </c>
      <c r="E29" s="62" t="s">
        <v>53</v>
      </c>
      <c r="F29" s="62" t="s">
        <v>173</v>
      </c>
      <c r="G29" s="62" t="s">
        <v>174</v>
      </c>
      <c r="H29" s="62" t="s">
        <v>175</v>
      </c>
      <c r="I29" s="62" t="s">
        <v>176</v>
      </c>
      <c r="J29" s="62" t="s">
        <v>177</v>
      </c>
      <c r="K29" s="62" t="s">
        <v>47</v>
      </c>
      <c r="L29" s="62" t="s">
        <v>48</v>
      </c>
      <c r="M29" s="62" t="s">
        <v>32</v>
      </c>
      <c r="N29" s="62" t="s">
        <v>33</v>
      </c>
      <c r="O29" s="62" t="s">
        <v>94</v>
      </c>
      <c r="P29" s="62" t="s">
        <v>178</v>
      </c>
      <c r="Q29" s="62" t="s">
        <v>179</v>
      </c>
      <c r="R29" s="62" t="s">
        <v>180</v>
      </c>
      <c r="S29" s="62">
        <v>2023</v>
      </c>
      <c r="T29" s="62" t="s">
        <v>60</v>
      </c>
      <c r="U29" s="62">
        <v>100</v>
      </c>
      <c r="V29" s="62" t="s">
        <v>181</v>
      </c>
      <c r="W29" s="62" t="s">
        <v>284</v>
      </c>
      <c r="X29" s="75" t="s">
        <v>326</v>
      </c>
      <c r="Y29" s="76"/>
      <c r="Z29" s="82" t="s">
        <v>182</v>
      </c>
      <c r="AA29" s="82"/>
      <c r="AB29" s="82" t="s">
        <v>183</v>
      </c>
      <c r="AC29" s="82"/>
      <c r="AD29" s="18"/>
      <c r="AE29" s="18"/>
      <c r="AF29" s="19">
        <v>1569</v>
      </c>
      <c r="AG29" s="20">
        <f t="shared" si="3"/>
        <v>15.69</v>
      </c>
      <c r="AH29" s="20">
        <v>1</v>
      </c>
      <c r="AI29" s="20"/>
      <c r="AJ29" s="21"/>
      <c r="AK29" s="21"/>
      <c r="AL29" s="21"/>
      <c r="AM29" s="40" t="s">
        <v>274</v>
      </c>
    </row>
    <row r="30" spans="1:39" s="4" customFormat="1" ht="113.25" customHeight="1" thickBot="1" x14ac:dyDescent="0.25">
      <c r="A30" s="63"/>
      <c r="B30" s="83" t="s">
        <v>323</v>
      </c>
      <c r="C30" s="84"/>
      <c r="D30" s="60" t="s">
        <v>135</v>
      </c>
      <c r="E30" s="60" t="s">
        <v>53</v>
      </c>
      <c r="F30" s="60" t="s">
        <v>136</v>
      </c>
      <c r="G30" s="60" t="s">
        <v>137</v>
      </c>
      <c r="H30" s="60" t="s">
        <v>138</v>
      </c>
      <c r="I30" s="60" t="s">
        <v>139</v>
      </c>
      <c r="J30" s="60" t="s">
        <v>140</v>
      </c>
      <c r="K30" s="60" t="s">
        <v>47</v>
      </c>
      <c r="L30" s="60" t="s">
        <v>48</v>
      </c>
      <c r="M30" s="60" t="s">
        <v>32</v>
      </c>
      <c r="N30" s="60" t="s">
        <v>33</v>
      </c>
      <c r="O30" s="60" t="s">
        <v>56</v>
      </c>
      <c r="P30" s="61" t="s">
        <v>141</v>
      </c>
      <c r="Q30" s="60" t="s">
        <v>142</v>
      </c>
      <c r="R30" s="60" t="s">
        <v>143</v>
      </c>
      <c r="S30" s="60">
        <v>2023</v>
      </c>
      <c r="T30" s="60" t="s">
        <v>60</v>
      </c>
      <c r="U30" s="60" t="s">
        <v>144</v>
      </c>
      <c r="V30" s="60" t="s">
        <v>145</v>
      </c>
      <c r="W30" s="60" t="s">
        <v>284</v>
      </c>
      <c r="X30" s="85" t="s">
        <v>326</v>
      </c>
      <c r="Y30" s="86"/>
      <c r="Z30" s="79" t="s">
        <v>146</v>
      </c>
      <c r="AA30" s="79"/>
      <c r="AB30" s="79" t="s">
        <v>147</v>
      </c>
      <c r="AC30" s="79"/>
      <c r="AD30" s="27"/>
      <c r="AE30" s="27"/>
      <c r="AF30" s="28">
        <v>66</v>
      </c>
      <c r="AG30" s="29">
        <f t="shared" si="3"/>
        <v>1.8857142857142857E-3</v>
      </c>
      <c r="AH30" s="29">
        <v>0.66</v>
      </c>
      <c r="AI30" s="29"/>
      <c r="AJ30" s="30"/>
      <c r="AK30" s="30"/>
      <c r="AL30" s="30"/>
      <c r="AM30" s="41" t="s">
        <v>275</v>
      </c>
    </row>
    <row r="31" spans="1:39" s="4" customFormat="1" ht="156.75" customHeight="1" x14ac:dyDescent="0.2">
      <c r="A31" s="63"/>
      <c r="B31" s="73" t="s">
        <v>324</v>
      </c>
      <c r="C31" s="74"/>
      <c r="D31" s="57" t="s">
        <v>135</v>
      </c>
      <c r="E31" s="57" t="s">
        <v>53</v>
      </c>
      <c r="F31" s="57" t="s">
        <v>148</v>
      </c>
      <c r="G31" s="57" t="s">
        <v>149</v>
      </c>
      <c r="H31" s="57" t="s">
        <v>150</v>
      </c>
      <c r="I31" s="57" t="s">
        <v>151</v>
      </c>
      <c r="J31" s="57" t="s">
        <v>152</v>
      </c>
      <c r="K31" s="57" t="s">
        <v>47</v>
      </c>
      <c r="L31" s="57" t="s">
        <v>48</v>
      </c>
      <c r="M31" s="57" t="s">
        <v>32</v>
      </c>
      <c r="N31" s="57" t="s">
        <v>33</v>
      </c>
      <c r="O31" s="57" t="s">
        <v>70</v>
      </c>
      <c r="P31" s="57" t="s">
        <v>153</v>
      </c>
      <c r="Q31" s="57" t="s">
        <v>104</v>
      </c>
      <c r="R31" s="57" t="s">
        <v>104</v>
      </c>
      <c r="S31" s="57">
        <v>0</v>
      </c>
      <c r="T31" s="57" t="s">
        <v>103</v>
      </c>
      <c r="U31" s="57">
        <v>6</v>
      </c>
      <c r="V31" s="57" t="s">
        <v>154</v>
      </c>
      <c r="W31" s="57" t="s">
        <v>284</v>
      </c>
      <c r="X31" s="75" t="s">
        <v>327</v>
      </c>
      <c r="Y31" s="76"/>
      <c r="Z31" s="71" t="s">
        <v>155</v>
      </c>
      <c r="AA31" s="71"/>
      <c r="AB31" s="71" t="s">
        <v>156</v>
      </c>
      <c r="AC31" s="71"/>
      <c r="AD31" s="18"/>
      <c r="AE31" s="18"/>
      <c r="AF31" s="19">
        <v>44479</v>
      </c>
      <c r="AG31" s="20">
        <f>AF31/54429</f>
        <v>0.81719304047474695</v>
      </c>
      <c r="AH31" s="20">
        <v>0.17</v>
      </c>
      <c r="AI31" s="38"/>
      <c r="AJ31" s="21"/>
      <c r="AK31" s="21"/>
      <c r="AL31" s="21"/>
      <c r="AM31" s="39" t="s">
        <v>276</v>
      </c>
    </row>
    <row r="32" spans="1:39" s="4" customFormat="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AB32" s="37"/>
      <c r="AC32" s="37"/>
    </row>
    <row r="33" spans="6:29" ht="15" customHeight="1" x14ac:dyDescent="0.2"/>
    <row r="34" spans="6:29" x14ac:dyDescent="0.2">
      <c r="F34" s="67" t="s">
        <v>328</v>
      </c>
      <c r="G34" s="67"/>
      <c r="H34" s="31"/>
      <c r="I34" s="31"/>
      <c r="J34" s="68" t="s">
        <v>329</v>
      </c>
      <c r="K34" s="68"/>
      <c r="L34" s="68"/>
      <c r="M34" s="68"/>
      <c r="N34" s="31"/>
      <c r="O34" s="31"/>
      <c r="P34" s="31"/>
      <c r="Q34" s="31"/>
      <c r="R34" s="31"/>
      <c r="S34" s="31"/>
      <c r="T34" s="31"/>
      <c r="U34" s="31"/>
      <c r="V34" s="31"/>
      <c r="W34" s="69" t="s">
        <v>330</v>
      </c>
      <c r="X34" s="69"/>
      <c r="Y34" s="69"/>
      <c r="Z34" s="69"/>
      <c r="AA34" s="69"/>
      <c r="AB34" s="69"/>
      <c r="AC34" s="69"/>
    </row>
    <row r="35" spans="6:29" ht="15" customHeight="1" x14ac:dyDescent="0.2"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65"/>
      <c r="AC35" s="31"/>
    </row>
    <row r="36" spans="6:29" x14ac:dyDescent="0.2"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65"/>
      <c r="AC36" s="31"/>
    </row>
    <row r="37" spans="6:29" ht="55.5" customHeight="1" x14ac:dyDescent="0.2">
      <c r="F37" s="67" t="s">
        <v>331</v>
      </c>
      <c r="G37" s="67"/>
      <c r="H37" s="31"/>
      <c r="I37" s="31"/>
      <c r="J37" s="67" t="s">
        <v>332</v>
      </c>
      <c r="K37" s="67"/>
      <c r="L37" s="67"/>
      <c r="M37" s="67"/>
      <c r="N37" s="31"/>
      <c r="O37" s="31"/>
      <c r="P37" s="31"/>
      <c r="Q37" s="31"/>
      <c r="R37" s="31"/>
      <c r="S37" s="31"/>
      <c r="T37" s="31"/>
      <c r="U37" s="31"/>
      <c r="V37" s="31"/>
      <c r="W37" s="69" t="s">
        <v>333</v>
      </c>
      <c r="X37" s="69"/>
      <c r="Y37" s="69"/>
      <c r="Z37" s="69"/>
      <c r="AA37" s="69"/>
      <c r="AB37" s="69"/>
      <c r="AC37" s="69"/>
    </row>
    <row r="38" spans="6:29" ht="15" customHeight="1" x14ac:dyDescent="0.2">
      <c r="F38" s="67" t="s">
        <v>334</v>
      </c>
      <c r="G38" s="67"/>
      <c r="H38" s="31"/>
      <c r="I38" s="31"/>
      <c r="J38" s="67" t="s">
        <v>335</v>
      </c>
      <c r="K38" s="67"/>
      <c r="L38" s="67"/>
      <c r="M38" s="67"/>
      <c r="N38" s="31"/>
      <c r="O38" s="31"/>
      <c r="P38" s="31"/>
      <c r="Q38" s="31"/>
      <c r="R38" s="31"/>
      <c r="S38" s="31"/>
      <c r="T38" s="31"/>
      <c r="U38" s="31"/>
      <c r="V38" s="31"/>
      <c r="W38" s="69" t="s">
        <v>336</v>
      </c>
      <c r="X38" s="69"/>
      <c r="Y38" s="69"/>
      <c r="Z38" s="69"/>
      <c r="AA38" s="69"/>
      <c r="AB38" s="69"/>
      <c r="AC38" s="69"/>
    </row>
    <row r="39" spans="6:29" ht="15" customHeight="1" x14ac:dyDescent="0.2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AB39" s="66"/>
      <c r="AC39" s="2"/>
    </row>
  </sheetData>
  <mergeCells count="121">
    <mergeCell ref="AJ9:AL9"/>
    <mergeCell ref="B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T9"/>
    <mergeCell ref="AI9:AI10"/>
    <mergeCell ref="B14:C14"/>
    <mergeCell ref="X14:Y14"/>
    <mergeCell ref="B15:C15"/>
    <mergeCell ref="X15:Y15"/>
    <mergeCell ref="Z15:AA15"/>
    <mergeCell ref="B18:C18"/>
    <mergeCell ref="X18:Y18"/>
    <mergeCell ref="Z18:AA18"/>
    <mergeCell ref="AB18:AC18"/>
    <mergeCell ref="B13:C13"/>
    <mergeCell ref="X13:Y13"/>
    <mergeCell ref="Z13:AA13"/>
    <mergeCell ref="AB13:AC13"/>
    <mergeCell ref="B12:C12"/>
    <mergeCell ref="U9:Y9"/>
    <mergeCell ref="Z9:AA10"/>
    <mergeCell ref="AB9:AC10"/>
    <mergeCell ref="X10:Y10"/>
    <mergeCell ref="B11:C11"/>
    <mergeCell ref="X11:Y11"/>
    <mergeCell ref="Z11:AA11"/>
    <mergeCell ref="AB11:AC11"/>
    <mergeCell ref="AB12:AC12"/>
    <mergeCell ref="B23:C23"/>
    <mergeCell ref="B22:C22"/>
    <mergeCell ref="X22:Y22"/>
    <mergeCell ref="Z22:AA22"/>
    <mergeCell ref="AB22:AC22"/>
    <mergeCell ref="AB20:AC20"/>
    <mergeCell ref="X23:Y23"/>
    <mergeCell ref="Z23:AA23"/>
    <mergeCell ref="X21:Y21"/>
    <mergeCell ref="B31:C31"/>
    <mergeCell ref="X31:Y31"/>
    <mergeCell ref="B28:C28"/>
    <mergeCell ref="X28:Y28"/>
    <mergeCell ref="B26:C26"/>
    <mergeCell ref="AM9:AM10"/>
    <mergeCell ref="AI20:AJ20"/>
    <mergeCell ref="AF9:AH10"/>
    <mergeCell ref="B17:C17"/>
    <mergeCell ref="X17:Y17"/>
    <mergeCell ref="Z17:AA17"/>
    <mergeCell ref="B16:C16"/>
    <mergeCell ref="AB17:AC17"/>
    <mergeCell ref="Z14:AA14"/>
    <mergeCell ref="AB14:AC14"/>
    <mergeCell ref="X16:Y16"/>
    <mergeCell ref="Z31:AA31"/>
    <mergeCell ref="AB31:AC31"/>
    <mergeCell ref="B19:C19"/>
    <mergeCell ref="X19:Y19"/>
    <mergeCell ref="B24:C24"/>
    <mergeCell ref="X24:Y24"/>
    <mergeCell ref="Z24:AA24"/>
    <mergeCell ref="AB24:AC24"/>
    <mergeCell ref="F38:G38"/>
    <mergeCell ref="J38:M38"/>
    <mergeCell ref="W38:AC38"/>
    <mergeCell ref="AB15:AC15"/>
    <mergeCell ref="Z21:AA21"/>
    <mergeCell ref="AB21:AC21"/>
    <mergeCell ref="X12:Y12"/>
    <mergeCell ref="Z12:AA12"/>
    <mergeCell ref="Z16:AA16"/>
    <mergeCell ref="AB16:AC16"/>
    <mergeCell ref="Z26:AA26"/>
    <mergeCell ref="X20:Y20"/>
    <mergeCell ref="Z20:AA20"/>
    <mergeCell ref="AB30:AC30"/>
    <mergeCell ref="X29:Y29"/>
    <mergeCell ref="Z29:AA29"/>
    <mergeCell ref="AB29:AC29"/>
    <mergeCell ref="X25:Y25"/>
    <mergeCell ref="Z25:AA25"/>
    <mergeCell ref="X30:Y30"/>
    <mergeCell ref="Z30:AA30"/>
    <mergeCell ref="Z28:AA28"/>
    <mergeCell ref="AB28:AC28"/>
    <mergeCell ref="AB25:AC25"/>
    <mergeCell ref="F34:G34"/>
    <mergeCell ref="J34:M34"/>
    <mergeCell ref="W34:AC34"/>
    <mergeCell ref="F37:G37"/>
    <mergeCell ref="J37:M37"/>
    <mergeCell ref="W37:AC37"/>
    <mergeCell ref="C3:AM3"/>
    <mergeCell ref="C4:AM4"/>
    <mergeCell ref="C5:AM5"/>
    <mergeCell ref="B20:C20"/>
    <mergeCell ref="B21:C21"/>
    <mergeCell ref="B8:AM8"/>
    <mergeCell ref="B29:C29"/>
    <mergeCell ref="B25:C25"/>
    <mergeCell ref="B30:C30"/>
    <mergeCell ref="B27:C27"/>
    <mergeCell ref="X26:Y26"/>
    <mergeCell ref="AB26:AC26"/>
    <mergeCell ref="Z27:AA27"/>
    <mergeCell ref="X27:Y27"/>
    <mergeCell ref="AB27:AC27"/>
    <mergeCell ref="AB23:AC23"/>
    <mergeCell ref="Z19:AA19"/>
    <mergeCell ref="AB19:AC19"/>
  </mergeCells>
  <printOptions horizontalCentered="1"/>
  <pageMargins left="0.19685039370078741" right="0.19685039370078741" top="0.39370078740157483" bottom="0.39370078740157483" header="0.19685039370078741" footer="0"/>
  <pageSetup paperSize="5" scale="46" orientation="landscape" r:id="rId1"/>
  <headerFooter>
    <oddFooter>&amp;R&amp;"Gibson Book,Normal"&amp;9
&amp;7&amp;P de &amp;N</oddFooter>
  </headerFooter>
  <rowBreaks count="1" manualBreakCount="1">
    <brk id="20" max="37" man="1"/>
  </rowBreaks>
  <colBreaks count="1" manualBreakCount="1">
    <brk id="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387-9CF6-4526-B8FC-77B2C61B5AB3}">
  <dimension ref="B12:CI69"/>
  <sheetViews>
    <sheetView topLeftCell="A7" workbookViewId="0">
      <selection activeCell="C24" sqref="C24"/>
    </sheetView>
  </sheetViews>
  <sheetFormatPr baseColWidth="10" defaultRowHeight="14.25" x14ac:dyDescent="0.2"/>
  <cols>
    <col min="1" max="1" width="3.88671875" customWidth="1"/>
    <col min="4" max="4" width="43.44140625" customWidth="1"/>
    <col min="5" max="5" width="8.88671875" customWidth="1"/>
    <col min="6" max="6" width="6.44140625" customWidth="1"/>
    <col min="7" max="15" width="5.109375" customWidth="1"/>
    <col min="16" max="16" width="5.33203125" customWidth="1"/>
    <col min="17" max="17" width="9.44140625" customWidth="1"/>
    <col min="18" max="18" width="5.44140625" customWidth="1"/>
    <col min="19" max="19" width="4.88671875" customWidth="1"/>
    <col min="20" max="20" width="6.109375" customWidth="1"/>
    <col min="21" max="28" width="4.88671875" customWidth="1"/>
    <col min="29" max="29" width="9.44140625" customWidth="1"/>
    <col min="30" max="39" width="5.109375" customWidth="1"/>
    <col min="40" max="40" width="3.44140625" customWidth="1"/>
    <col min="41" max="41" width="10.44140625" customWidth="1"/>
    <col min="42" max="42" width="6.109375" customWidth="1"/>
    <col min="43" max="43" width="4.77734375" customWidth="1"/>
    <col min="44" max="44" width="6.44140625" customWidth="1"/>
    <col min="45" max="51" width="4.77734375" customWidth="1"/>
    <col min="52" max="52" width="3.44140625" customWidth="1"/>
    <col min="53" max="53" width="9.77734375" customWidth="1"/>
    <col min="54" max="63" width="5.77734375" customWidth="1"/>
    <col min="64" max="64" width="3.109375" customWidth="1"/>
    <col min="65" max="65" width="9.88671875" customWidth="1"/>
    <col min="66" max="75" width="5.33203125" customWidth="1"/>
    <col min="76" max="76" width="3.77734375" customWidth="1"/>
    <col min="78" max="87" width="4.44140625" customWidth="1"/>
  </cols>
  <sheetData>
    <row r="12" spans="2:75" ht="15" thickBot="1" x14ac:dyDescent="0.25"/>
    <row r="13" spans="2:75" x14ac:dyDescent="0.2">
      <c r="B13" s="104" t="s">
        <v>206</v>
      </c>
      <c r="C13" s="105"/>
      <c r="E13" s="106" t="s">
        <v>215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Q13" s="106" t="s">
        <v>225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C13" s="106" t="s">
        <v>224</v>
      </c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O13" s="106" t="s">
        <v>226</v>
      </c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BA13" s="106" t="s">
        <v>227</v>
      </c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M13" s="106" t="s">
        <v>228</v>
      </c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</row>
    <row r="14" spans="2:75" x14ac:dyDescent="0.2">
      <c r="B14" s="6"/>
      <c r="C14" s="7"/>
    </row>
    <row r="15" spans="2:75" x14ac:dyDescent="0.2">
      <c r="B15" s="6" t="s">
        <v>209</v>
      </c>
      <c r="C15" s="7">
        <v>20</v>
      </c>
    </row>
    <row r="16" spans="2:75" x14ac:dyDescent="0.2">
      <c r="B16" s="6" t="s">
        <v>208</v>
      </c>
      <c r="C16" s="7">
        <v>20</v>
      </c>
      <c r="E16" t="s">
        <v>216</v>
      </c>
      <c r="F16" s="12">
        <f>mml_registro_etapas!AH14</f>
        <v>1</v>
      </c>
      <c r="Q16" t="s">
        <v>216</v>
      </c>
      <c r="R16" s="12">
        <f>mml_registro_etapas!AH15</f>
        <v>1.1371111111111112</v>
      </c>
      <c r="AC16" t="s">
        <v>216</v>
      </c>
      <c r="AD16" s="12">
        <f>mml_registro_etapas!AH16</f>
        <v>1</v>
      </c>
      <c r="AO16" t="s">
        <v>216</v>
      </c>
      <c r="AP16" s="12">
        <f>mml_registro_etapas!AH17</f>
        <v>1</v>
      </c>
      <c r="BA16" t="s">
        <v>216</v>
      </c>
      <c r="BB16" s="12">
        <f>mml_registro_etapas!AH18</f>
        <v>0.8</v>
      </c>
      <c r="BM16" t="s">
        <v>216</v>
      </c>
      <c r="BN16" s="12">
        <f>mml_registro_etapas!AH19</f>
        <v>0.77</v>
      </c>
    </row>
    <row r="17" spans="2:87" x14ac:dyDescent="0.2">
      <c r="B17" s="6" t="s">
        <v>207</v>
      </c>
      <c r="C17" s="7">
        <v>60</v>
      </c>
    </row>
    <row r="18" spans="2:87" x14ac:dyDescent="0.2">
      <c r="B18" s="6" t="s">
        <v>210</v>
      </c>
      <c r="C18" s="7">
        <f>SUM(C15:C17)</f>
        <v>100</v>
      </c>
      <c r="E18" t="s">
        <v>217</v>
      </c>
      <c r="F18" s="13">
        <v>0.1</v>
      </c>
      <c r="G18" s="13">
        <v>0.1</v>
      </c>
      <c r="H18" s="13">
        <v>0.1</v>
      </c>
      <c r="I18" s="13">
        <v>0.1</v>
      </c>
      <c r="J18" s="13">
        <v>0.1</v>
      </c>
      <c r="K18" s="13">
        <v>0.1</v>
      </c>
      <c r="L18" s="13">
        <v>0.1</v>
      </c>
      <c r="M18" s="13">
        <v>0.1</v>
      </c>
      <c r="N18" s="13">
        <v>0.1</v>
      </c>
      <c r="O18" s="13">
        <v>0.1</v>
      </c>
      <c r="Q18" t="s">
        <v>217</v>
      </c>
      <c r="R18" s="13">
        <v>0.1</v>
      </c>
      <c r="S18" s="13">
        <v>0.1</v>
      </c>
      <c r="T18" s="13">
        <v>0.1</v>
      </c>
      <c r="U18" s="13">
        <v>0.1</v>
      </c>
      <c r="V18" s="13">
        <v>0.1</v>
      </c>
      <c r="W18" s="13">
        <v>0.1</v>
      </c>
      <c r="X18" s="13">
        <v>0.1</v>
      </c>
      <c r="Y18" s="13">
        <v>0.1</v>
      </c>
      <c r="Z18" s="13">
        <v>0.2</v>
      </c>
      <c r="AA18" s="13">
        <v>0.2</v>
      </c>
      <c r="AC18" t="s">
        <v>217</v>
      </c>
      <c r="AD18" s="13">
        <v>0.1</v>
      </c>
      <c r="AE18" s="13">
        <v>0.1</v>
      </c>
      <c r="AF18" s="13">
        <v>0.1</v>
      </c>
      <c r="AG18" s="13">
        <v>0.1</v>
      </c>
      <c r="AH18" s="13">
        <v>0.1</v>
      </c>
      <c r="AI18" s="13">
        <v>0.1</v>
      </c>
      <c r="AJ18" s="13">
        <v>0.1</v>
      </c>
      <c r="AK18" s="13">
        <v>0.1</v>
      </c>
      <c r="AL18" s="13">
        <v>0.1</v>
      </c>
      <c r="AM18" s="13">
        <v>0.1</v>
      </c>
      <c r="AO18" t="s">
        <v>217</v>
      </c>
      <c r="AP18" s="13">
        <v>0.1</v>
      </c>
      <c r="AQ18" s="13">
        <v>0.1</v>
      </c>
      <c r="AR18" s="13">
        <v>0.1</v>
      </c>
      <c r="AS18" s="13">
        <v>0.1</v>
      </c>
      <c r="AT18" s="13">
        <v>0.1</v>
      </c>
      <c r="AU18" s="13">
        <v>0.1</v>
      </c>
      <c r="AV18" s="13">
        <v>0.1</v>
      </c>
      <c r="AW18" s="13">
        <v>0.1</v>
      </c>
      <c r="AX18" s="13">
        <v>0.2</v>
      </c>
      <c r="AY18" s="13">
        <v>0.2</v>
      </c>
      <c r="BA18" t="s">
        <v>217</v>
      </c>
      <c r="BB18" s="13">
        <v>0.1</v>
      </c>
      <c r="BC18" s="13">
        <v>0.1</v>
      </c>
      <c r="BD18" s="13">
        <v>0.1</v>
      </c>
      <c r="BE18" s="13">
        <v>0.1</v>
      </c>
      <c r="BF18" s="13">
        <v>0.1</v>
      </c>
      <c r="BG18" s="13">
        <v>0.1</v>
      </c>
      <c r="BH18" s="13">
        <v>0.1</v>
      </c>
      <c r="BI18" s="13">
        <v>0.1</v>
      </c>
      <c r="BJ18" s="13">
        <v>0.1</v>
      </c>
      <c r="BK18" s="13">
        <v>0.8</v>
      </c>
      <c r="BM18" t="s">
        <v>217</v>
      </c>
      <c r="BN18" s="13">
        <v>0.1</v>
      </c>
      <c r="BO18" s="13">
        <v>0.1</v>
      </c>
      <c r="BP18" s="13">
        <v>0.1</v>
      </c>
      <c r="BQ18" s="13">
        <v>0.1</v>
      </c>
      <c r="BR18" s="13">
        <v>0.1</v>
      </c>
      <c r="BS18" s="13">
        <v>0.1</v>
      </c>
      <c r="BT18" s="13">
        <v>0.1</v>
      </c>
      <c r="BU18" s="13">
        <v>0.1</v>
      </c>
      <c r="BV18" s="13">
        <v>0.1</v>
      </c>
      <c r="BW18" s="13">
        <v>0.1</v>
      </c>
    </row>
    <row r="19" spans="2:87" x14ac:dyDescent="0.2">
      <c r="B19" s="6"/>
      <c r="C19" s="7"/>
      <c r="E19" t="s">
        <v>218</v>
      </c>
      <c r="F19" s="12">
        <f>F16-G19</f>
        <v>0.95</v>
      </c>
      <c r="G19" s="13">
        <v>0.05</v>
      </c>
      <c r="H19" s="12">
        <f>1-SUM(F19:G19)</f>
        <v>0</v>
      </c>
      <c r="Q19" t="s">
        <v>218</v>
      </c>
      <c r="R19" s="12">
        <f>R16-S19</f>
        <v>1.0871111111111111</v>
      </c>
      <c r="S19" s="13">
        <v>0.05</v>
      </c>
      <c r="T19" s="12">
        <f>1-SUM(R19:S19)</f>
        <v>-0.13711111111111118</v>
      </c>
      <c r="AC19" t="s">
        <v>218</v>
      </c>
      <c r="AD19" s="12">
        <f>AD16-AE19</f>
        <v>0.95</v>
      </c>
      <c r="AE19" s="13">
        <v>0.05</v>
      </c>
      <c r="AF19" s="12">
        <f>1-SUM(AD19:AE19)</f>
        <v>0</v>
      </c>
      <c r="AO19" t="s">
        <v>218</v>
      </c>
      <c r="AP19" s="12">
        <f>AP16-AQ19</f>
        <v>0.95</v>
      </c>
      <c r="AQ19" s="13">
        <v>0.05</v>
      </c>
      <c r="AR19" s="12">
        <f>1-SUM(AP19:AQ19)</f>
        <v>0</v>
      </c>
      <c r="BA19" t="s">
        <v>218</v>
      </c>
      <c r="BB19" s="12">
        <f>BB16-BC19</f>
        <v>0.75</v>
      </c>
      <c r="BC19" s="13">
        <v>0.05</v>
      </c>
      <c r="BD19" s="12">
        <f>1-SUM(BB19:BC19)</f>
        <v>0.19999999999999996</v>
      </c>
      <c r="BM19" t="s">
        <v>218</v>
      </c>
      <c r="BN19" s="12">
        <f>BN16-BO19</f>
        <v>0.72</v>
      </c>
      <c r="BO19" s="13">
        <v>0.05</v>
      </c>
      <c r="BP19" s="12">
        <f>1-SUM(BN19:BO19)</f>
        <v>0.22999999999999998</v>
      </c>
    </row>
    <row r="20" spans="2:87" x14ac:dyDescent="0.2">
      <c r="B20" s="6" t="s">
        <v>211</v>
      </c>
      <c r="C20" s="8">
        <v>0</v>
      </c>
    </row>
    <row r="21" spans="2:87" x14ac:dyDescent="0.2">
      <c r="B21" s="6"/>
      <c r="C21" s="7"/>
    </row>
    <row r="22" spans="2:87" x14ac:dyDescent="0.2">
      <c r="B22" s="6" t="s">
        <v>212</v>
      </c>
      <c r="C22" s="9">
        <f>C20-C23/2</f>
        <v>-0.5</v>
      </c>
    </row>
    <row r="23" spans="2:87" x14ac:dyDescent="0.2">
      <c r="B23" s="6" t="s">
        <v>213</v>
      </c>
      <c r="C23" s="7">
        <v>1</v>
      </c>
    </row>
    <row r="24" spans="2:87" ht="15" thickBot="1" x14ac:dyDescent="0.25">
      <c r="B24" s="10" t="s">
        <v>214</v>
      </c>
      <c r="C24" s="11">
        <f>SUM(C15:C18)-C22-C23</f>
        <v>199.5</v>
      </c>
    </row>
    <row r="27" spans="2:87" ht="15" thickBot="1" x14ac:dyDescent="0.25"/>
    <row r="28" spans="2:87" x14ac:dyDescent="0.2">
      <c r="B28" s="104" t="s">
        <v>229</v>
      </c>
      <c r="C28" s="105"/>
      <c r="E28" s="106" t="s">
        <v>232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Q28" s="106" t="s">
        <v>233</v>
      </c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C28" s="106" t="s">
        <v>234</v>
      </c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O28" s="106" t="s">
        <v>235</v>
      </c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</row>
    <row r="29" spans="2:87" x14ac:dyDescent="0.2">
      <c r="B29" s="6"/>
      <c r="C29" s="7"/>
    </row>
    <row r="30" spans="2:87" x14ac:dyDescent="0.2">
      <c r="B30" s="6" t="s">
        <v>209</v>
      </c>
      <c r="C30" s="7">
        <v>40</v>
      </c>
    </row>
    <row r="31" spans="2:87" x14ac:dyDescent="0.2">
      <c r="B31" s="6" t="s">
        <v>208</v>
      </c>
      <c r="C31" s="7">
        <v>40</v>
      </c>
      <c r="E31" t="s">
        <v>216</v>
      </c>
      <c r="F31" s="12">
        <f>mml_registro_etapas!AH21</f>
        <v>1</v>
      </c>
      <c r="Q31" t="s">
        <v>216</v>
      </c>
      <c r="R31" s="12">
        <f>mml_registro_etapas!AH22</f>
        <v>0.83</v>
      </c>
      <c r="AC31" t="s">
        <v>216</v>
      </c>
      <c r="AD31" s="12">
        <f>mml_registro_etapas!AH23</f>
        <v>1</v>
      </c>
      <c r="AO31" t="s">
        <v>216</v>
      </c>
      <c r="AP31" s="12">
        <f>mml_registro_etapas!AH24</f>
        <v>0.86</v>
      </c>
      <c r="BB31" s="12"/>
      <c r="BN31" s="12"/>
      <c r="BZ31" s="12"/>
    </row>
    <row r="32" spans="2:87" x14ac:dyDescent="0.2">
      <c r="B32" s="6" t="s">
        <v>207</v>
      </c>
      <c r="C32" s="7">
        <v>20</v>
      </c>
    </row>
    <row r="33" spans="2:87" x14ac:dyDescent="0.2">
      <c r="B33" s="6" t="s">
        <v>210</v>
      </c>
      <c r="C33" s="7">
        <f>SUM(C30:C32)</f>
        <v>100</v>
      </c>
      <c r="E33" t="s">
        <v>217</v>
      </c>
      <c r="F33" s="13">
        <v>0.1</v>
      </c>
      <c r="G33" s="13">
        <v>0.1</v>
      </c>
      <c r="H33" s="13">
        <v>0.1</v>
      </c>
      <c r="I33" s="13">
        <v>0.1</v>
      </c>
      <c r="J33" s="13">
        <v>0.1</v>
      </c>
      <c r="K33" s="13">
        <v>0.1</v>
      </c>
      <c r="L33" s="13">
        <v>0.1</v>
      </c>
      <c r="M33" s="13">
        <v>0.1</v>
      </c>
      <c r="N33" s="13">
        <v>0.1</v>
      </c>
      <c r="O33" s="13">
        <v>0.1</v>
      </c>
      <c r="Q33" t="s">
        <v>217</v>
      </c>
      <c r="R33" s="13">
        <v>0.1</v>
      </c>
      <c r="S33" s="13">
        <v>0.1</v>
      </c>
      <c r="T33" s="13">
        <v>0.1</v>
      </c>
      <c r="U33" s="13">
        <v>0.1</v>
      </c>
      <c r="V33" s="13">
        <v>0.1</v>
      </c>
      <c r="W33" s="13">
        <v>0.1</v>
      </c>
      <c r="X33" s="13">
        <v>0.1</v>
      </c>
      <c r="Y33" s="13">
        <v>0.1</v>
      </c>
      <c r="Z33" s="13">
        <v>0.1</v>
      </c>
      <c r="AA33" s="13">
        <v>0.1</v>
      </c>
      <c r="AC33" t="s">
        <v>217</v>
      </c>
      <c r="AD33" s="13">
        <v>0.1</v>
      </c>
      <c r="AE33" s="13">
        <v>0.1</v>
      </c>
      <c r="AF33" s="13">
        <v>0.1</v>
      </c>
      <c r="AG33" s="13">
        <v>0.1</v>
      </c>
      <c r="AH33" s="13">
        <v>0.1</v>
      </c>
      <c r="AI33" s="13">
        <v>0.1</v>
      </c>
      <c r="AJ33" s="13">
        <v>0.1</v>
      </c>
      <c r="AK33" s="13">
        <v>0.1</v>
      </c>
      <c r="AL33" s="13">
        <v>0.1</v>
      </c>
      <c r="AM33" s="13">
        <v>0.1</v>
      </c>
      <c r="AO33" t="s">
        <v>217</v>
      </c>
      <c r="AP33" s="13">
        <v>0.1</v>
      </c>
      <c r="AQ33" s="13">
        <v>0.1</v>
      </c>
      <c r="AR33" s="13">
        <v>0.1</v>
      </c>
      <c r="AS33" s="13">
        <v>0.1</v>
      </c>
      <c r="AT33" s="13">
        <v>0.1</v>
      </c>
      <c r="AU33" s="13">
        <v>0.1</v>
      </c>
      <c r="AV33" s="13">
        <v>0.1</v>
      </c>
      <c r="AW33" s="13">
        <v>0.1</v>
      </c>
      <c r="AX33" s="13">
        <v>0.1</v>
      </c>
      <c r="AY33" s="13">
        <v>0.1</v>
      </c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</row>
    <row r="34" spans="2:87" x14ac:dyDescent="0.2">
      <c r="B34" s="6"/>
      <c r="C34" s="7"/>
      <c r="E34" t="s">
        <v>218</v>
      </c>
      <c r="F34" s="12">
        <f>F31-G34</f>
        <v>0.95</v>
      </c>
      <c r="G34" s="13">
        <v>0.05</v>
      </c>
      <c r="H34" s="12">
        <f>1-SUM(F34:G34)</f>
        <v>0</v>
      </c>
      <c r="Q34" t="s">
        <v>218</v>
      </c>
      <c r="R34" s="12">
        <f>R31-S34</f>
        <v>0.77999999999999992</v>
      </c>
      <c r="S34" s="13">
        <v>0.05</v>
      </c>
      <c r="T34" s="12">
        <f>1-SUM(R34:S34)</f>
        <v>0.17000000000000004</v>
      </c>
      <c r="AC34" t="s">
        <v>218</v>
      </c>
      <c r="AD34" s="12">
        <f>AD31-AE34</f>
        <v>0.95</v>
      </c>
      <c r="AE34" s="13">
        <v>0.05</v>
      </c>
      <c r="AF34" s="12">
        <f>1-SUM(AD34:AE34)</f>
        <v>0</v>
      </c>
      <c r="AO34" t="s">
        <v>218</v>
      </c>
      <c r="AP34" s="12">
        <f>AP31-AQ34</f>
        <v>0.80999999999999994</v>
      </c>
      <c r="AQ34" s="13">
        <v>0.05</v>
      </c>
      <c r="AR34" s="12">
        <f>1-SUM(AP34:AQ34)</f>
        <v>0.14000000000000001</v>
      </c>
      <c r="BB34" s="12"/>
      <c r="BC34" s="13"/>
      <c r="BD34" s="12"/>
      <c r="BN34" s="12"/>
      <c r="BO34" s="13"/>
      <c r="BP34" s="12"/>
      <c r="BZ34" s="12"/>
      <c r="CA34" s="13"/>
      <c r="CB34" s="12"/>
    </row>
    <row r="35" spans="2:87" x14ac:dyDescent="0.2">
      <c r="B35" s="6" t="s">
        <v>211</v>
      </c>
      <c r="C35" s="8">
        <f>mml_registro_etapas!AH20*100</f>
        <v>100</v>
      </c>
    </row>
    <row r="36" spans="2:87" x14ac:dyDescent="0.2">
      <c r="B36" s="6"/>
      <c r="C36" s="7"/>
    </row>
    <row r="37" spans="2:87" x14ac:dyDescent="0.2">
      <c r="B37" s="6" t="s">
        <v>212</v>
      </c>
      <c r="C37" s="9">
        <f>C35-C38/2</f>
        <v>97.5</v>
      </c>
    </row>
    <row r="38" spans="2:87" x14ac:dyDescent="0.2">
      <c r="B38" s="6" t="s">
        <v>213</v>
      </c>
      <c r="C38" s="7">
        <v>5</v>
      </c>
    </row>
    <row r="39" spans="2:87" ht="15" thickBot="1" x14ac:dyDescent="0.25">
      <c r="B39" s="10" t="s">
        <v>214</v>
      </c>
      <c r="C39" s="11">
        <f>SUM(C30:C33)-C37-C38</f>
        <v>97.5</v>
      </c>
    </row>
    <row r="42" spans="2:87" ht="15" thickBot="1" x14ac:dyDescent="0.25"/>
    <row r="43" spans="2:87" x14ac:dyDescent="0.2">
      <c r="B43" s="104" t="s">
        <v>230</v>
      </c>
      <c r="C43" s="105"/>
      <c r="E43" s="106" t="s">
        <v>240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Q43" s="106" t="s">
        <v>241</v>
      </c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C43" s="106" t="s">
        <v>249</v>
      </c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O43" s="106" t="s">
        <v>250</v>
      </c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BA43" s="106" t="s">
        <v>251</v>
      </c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</row>
    <row r="44" spans="2:87" x14ac:dyDescent="0.2">
      <c r="B44" s="6"/>
      <c r="C44" s="7"/>
    </row>
    <row r="45" spans="2:87" x14ac:dyDescent="0.2">
      <c r="B45" s="6" t="s">
        <v>209</v>
      </c>
      <c r="C45" s="7">
        <v>1</v>
      </c>
    </row>
    <row r="46" spans="2:87" x14ac:dyDescent="0.2">
      <c r="B46" s="6" t="s">
        <v>208</v>
      </c>
      <c r="C46" s="7">
        <v>1.4</v>
      </c>
      <c r="E46" t="s">
        <v>216</v>
      </c>
      <c r="F46" s="12">
        <f>mml_registro_etapas!AH26</f>
        <v>1</v>
      </c>
      <c r="Q46" t="s">
        <v>216</v>
      </c>
      <c r="R46" s="12">
        <f>mml_registro_etapas!AH27</f>
        <v>0.6</v>
      </c>
      <c r="AC46" t="s">
        <v>216</v>
      </c>
      <c r="AD46" s="12">
        <f>mml_registro_etapas!AH28</f>
        <v>1</v>
      </c>
      <c r="AO46" t="s">
        <v>216</v>
      </c>
      <c r="AP46" s="12">
        <f>mml_registro_etapas!AH29</f>
        <v>1</v>
      </c>
      <c r="BA46" t="s">
        <v>216</v>
      </c>
      <c r="BB46" s="12">
        <f>mml_registro_etapas!AH30</f>
        <v>0.66</v>
      </c>
    </row>
    <row r="47" spans="2:87" x14ac:dyDescent="0.2">
      <c r="B47" s="6" t="s">
        <v>207</v>
      </c>
      <c r="C47" s="7">
        <v>1.8</v>
      </c>
    </row>
    <row r="48" spans="2:87" x14ac:dyDescent="0.2">
      <c r="B48" s="6" t="s">
        <v>210</v>
      </c>
      <c r="C48" s="7">
        <f>SUM(C45:C47)</f>
        <v>4.2</v>
      </c>
      <c r="E48" t="s">
        <v>217</v>
      </c>
      <c r="F48" s="13">
        <v>0.1</v>
      </c>
      <c r="G48" s="13">
        <v>0.1</v>
      </c>
      <c r="H48" s="13">
        <v>0.1</v>
      </c>
      <c r="I48" s="13">
        <v>0.1</v>
      </c>
      <c r="J48" s="13">
        <v>0.1</v>
      </c>
      <c r="K48" s="13">
        <v>0.1</v>
      </c>
      <c r="L48" s="13">
        <v>0.1</v>
      </c>
      <c r="M48" s="13">
        <v>0.1</v>
      </c>
      <c r="N48" s="13">
        <v>0.3</v>
      </c>
      <c r="O48" s="13">
        <v>0.3</v>
      </c>
      <c r="Q48" t="s">
        <v>217</v>
      </c>
      <c r="R48" s="13">
        <v>0.1</v>
      </c>
      <c r="S48" s="13">
        <v>0.1</v>
      </c>
      <c r="T48" s="13">
        <v>0.1</v>
      </c>
      <c r="U48" s="13">
        <v>0.1</v>
      </c>
      <c r="V48" s="13">
        <v>0.1</v>
      </c>
      <c r="W48" s="13">
        <v>0.1</v>
      </c>
      <c r="X48" s="13">
        <v>0.1</v>
      </c>
      <c r="Y48" s="13">
        <v>0.3</v>
      </c>
      <c r="Z48" s="13">
        <v>0.3</v>
      </c>
      <c r="AA48" s="13">
        <v>0.3</v>
      </c>
      <c r="AC48" t="s">
        <v>217</v>
      </c>
      <c r="AD48" s="13">
        <v>0.1</v>
      </c>
      <c r="AE48" s="13">
        <v>0.1</v>
      </c>
      <c r="AF48" s="13">
        <v>0.1</v>
      </c>
      <c r="AG48" s="13">
        <v>0.1</v>
      </c>
      <c r="AH48" s="13">
        <v>0.1</v>
      </c>
      <c r="AI48" s="13">
        <v>0.1</v>
      </c>
      <c r="AJ48" s="13">
        <v>0.1</v>
      </c>
      <c r="AK48" s="13">
        <v>0.1</v>
      </c>
      <c r="AL48" s="13">
        <v>0.1</v>
      </c>
      <c r="AM48" s="13">
        <v>0.1</v>
      </c>
      <c r="AO48" t="s">
        <v>217</v>
      </c>
      <c r="AP48" s="13">
        <v>0.1</v>
      </c>
      <c r="AQ48" s="13">
        <v>0.1</v>
      </c>
      <c r="AR48" s="13">
        <v>0.1</v>
      </c>
      <c r="AS48" s="13">
        <v>0.1</v>
      </c>
      <c r="AT48" s="13">
        <v>0.2</v>
      </c>
      <c r="AU48" s="13">
        <v>0.2</v>
      </c>
      <c r="AV48" s="13">
        <v>0.2</v>
      </c>
      <c r="AW48" s="13">
        <v>0.2</v>
      </c>
      <c r="AX48" s="13">
        <v>0.2</v>
      </c>
      <c r="AY48" s="13">
        <v>0.2</v>
      </c>
      <c r="BA48" t="s">
        <v>217</v>
      </c>
      <c r="BB48" s="13">
        <v>0.1</v>
      </c>
      <c r="BC48" s="13">
        <v>0.1</v>
      </c>
      <c r="BD48" s="13">
        <v>0.1</v>
      </c>
      <c r="BE48" s="13">
        <v>0.1</v>
      </c>
      <c r="BF48" s="13">
        <v>0.1</v>
      </c>
      <c r="BG48" s="13">
        <v>0.1</v>
      </c>
      <c r="BH48" s="13">
        <v>0.1</v>
      </c>
      <c r="BI48" s="13">
        <v>0.1</v>
      </c>
      <c r="BJ48" s="13">
        <v>0.1</v>
      </c>
      <c r="BK48" s="13">
        <v>0.1</v>
      </c>
    </row>
    <row r="49" spans="2:56" x14ac:dyDescent="0.2">
      <c r="B49" s="6"/>
      <c r="C49" s="7"/>
      <c r="E49" t="s">
        <v>218</v>
      </c>
      <c r="F49" s="12">
        <f>F46-G49</f>
        <v>0.95</v>
      </c>
      <c r="G49" s="13">
        <v>0.05</v>
      </c>
      <c r="H49" s="12">
        <f>1-SUM(F49:G49)</f>
        <v>0</v>
      </c>
      <c r="Q49" t="s">
        <v>218</v>
      </c>
      <c r="R49" s="12">
        <f>R46-S49</f>
        <v>0.54999999999999993</v>
      </c>
      <c r="S49" s="13">
        <v>0.05</v>
      </c>
      <c r="T49" s="12">
        <f>1-SUM(R49:S49)</f>
        <v>0.4</v>
      </c>
      <c r="AC49" t="s">
        <v>218</v>
      </c>
      <c r="AD49" s="12">
        <f>AD46-AE49</f>
        <v>0.95</v>
      </c>
      <c r="AE49" s="13">
        <v>0.05</v>
      </c>
      <c r="AF49" s="12">
        <f>1-SUM(AD49:AE49)</f>
        <v>0</v>
      </c>
      <c r="AO49" t="s">
        <v>218</v>
      </c>
      <c r="AP49" s="12">
        <f>AP46-AQ49</f>
        <v>0.95</v>
      </c>
      <c r="AQ49" s="13">
        <v>0.05</v>
      </c>
      <c r="AR49" s="12">
        <f>1-SUM(AP49:AQ49)</f>
        <v>0</v>
      </c>
      <c r="BA49" t="s">
        <v>218</v>
      </c>
      <c r="BB49" s="12">
        <f>BB46-BC49</f>
        <v>0.61</v>
      </c>
      <c r="BC49" s="13">
        <v>0.05</v>
      </c>
      <c r="BD49" s="12">
        <f>1-SUM(BB49:BC49)</f>
        <v>0.33999999999999997</v>
      </c>
    </row>
    <row r="50" spans="2:56" x14ac:dyDescent="0.2">
      <c r="B50" s="6" t="s">
        <v>211</v>
      </c>
      <c r="C50" s="8">
        <f>mml_registro_etapas!AH25*100</f>
        <v>42</v>
      </c>
    </row>
    <row r="51" spans="2:56" x14ac:dyDescent="0.2">
      <c r="B51" s="6"/>
      <c r="C51" s="7"/>
    </row>
    <row r="52" spans="2:56" x14ac:dyDescent="0.2">
      <c r="B52" s="6" t="s">
        <v>212</v>
      </c>
      <c r="C52" s="9">
        <f>C50-C53/2</f>
        <v>41.9</v>
      </c>
    </row>
    <row r="53" spans="2:56" x14ac:dyDescent="0.2">
      <c r="B53" s="6" t="s">
        <v>213</v>
      </c>
      <c r="C53" s="7">
        <v>0.2</v>
      </c>
    </row>
    <row r="54" spans="2:56" ht="15" thickBot="1" x14ac:dyDescent="0.25">
      <c r="B54" s="10" t="s">
        <v>214</v>
      </c>
      <c r="C54" s="11">
        <f>SUM(C45:C48)-C52-C53</f>
        <v>-33.700000000000003</v>
      </c>
    </row>
    <row r="57" spans="2:56" ht="15" thickBot="1" x14ac:dyDescent="0.25"/>
    <row r="58" spans="2:56" x14ac:dyDescent="0.2">
      <c r="B58" s="104" t="s">
        <v>231</v>
      </c>
      <c r="C58" s="105"/>
      <c r="E58" s="106" t="s">
        <v>244</v>
      </c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Q58" s="106" t="s">
        <v>245</v>
      </c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C58" s="106" t="s">
        <v>253</v>
      </c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O58" s="106" t="s">
        <v>252</v>
      </c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</row>
    <row r="59" spans="2:56" x14ac:dyDescent="0.2">
      <c r="B59" s="6"/>
      <c r="C59" s="7"/>
    </row>
    <row r="60" spans="2:56" x14ac:dyDescent="0.2">
      <c r="B60" s="6" t="s">
        <v>209</v>
      </c>
      <c r="C60" s="7">
        <v>40</v>
      </c>
    </row>
    <row r="61" spans="2:56" x14ac:dyDescent="0.2">
      <c r="B61" s="6" t="s">
        <v>208</v>
      </c>
      <c r="C61" s="7">
        <v>40</v>
      </c>
      <c r="E61" t="s">
        <v>216</v>
      </c>
      <c r="F61" s="12" t="e">
        <f>mml_registro_etapas!#REF!</f>
        <v>#REF!</v>
      </c>
      <c r="Q61" t="s">
        <v>216</v>
      </c>
      <c r="R61" s="12" t="e">
        <f>mml_registro_etapas!#REF!</f>
        <v>#REF!</v>
      </c>
      <c r="AC61" t="s">
        <v>216</v>
      </c>
      <c r="AD61" s="12" t="e">
        <f>mml_registro_etapas!#REF!</f>
        <v>#REF!</v>
      </c>
      <c r="AO61" t="s">
        <v>216</v>
      </c>
      <c r="AP61" s="12" t="e">
        <f>mml_registro_etapas!#REF!</f>
        <v>#REF!</v>
      </c>
    </row>
    <row r="62" spans="2:56" x14ac:dyDescent="0.2">
      <c r="B62" s="6" t="s">
        <v>207</v>
      </c>
      <c r="C62" s="7">
        <v>20</v>
      </c>
    </row>
    <row r="63" spans="2:56" x14ac:dyDescent="0.2">
      <c r="B63" s="6" t="s">
        <v>210</v>
      </c>
      <c r="C63" s="7">
        <f>SUM(C60:C62)</f>
        <v>100</v>
      </c>
      <c r="E63" t="s">
        <v>217</v>
      </c>
      <c r="F63" s="13">
        <v>0.1</v>
      </c>
      <c r="G63" s="13">
        <v>0.1</v>
      </c>
      <c r="H63" s="13">
        <v>0.1</v>
      </c>
      <c r="I63" s="13">
        <v>0.1</v>
      </c>
      <c r="J63" s="13">
        <v>0.1</v>
      </c>
      <c r="K63" s="13">
        <v>0.1</v>
      </c>
      <c r="L63" s="13">
        <v>0.1</v>
      </c>
      <c r="M63" s="13">
        <v>0.1</v>
      </c>
      <c r="N63" s="13">
        <v>0.1</v>
      </c>
      <c r="O63" s="13">
        <v>0.1</v>
      </c>
      <c r="Q63" t="s">
        <v>217</v>
      </c>
      <c r="R63" s="13">
        <v>0.1</v>
      </c>
      <c r="S63" s="13">
        <v>0.1</v>
      </c>
      <c r="T63" s="13">
        <v>0.1</v>
      </c>
      <c r="U63" s="13">
        <v>0.1</v>
      </c>
      <c r="V63" s="13">
        <v>0.1</v>
      </c>
      <c r="W63" s="13">
        <v>0.1</v>
      </c>
      <c r="X63" s="13">
        <v>0.1</v>
      </c>
      <c r="Y63" s="13">
        <v>0.1</v>
      </c>
      <c r="Z63" s="13">
        <v>0.1</v>
      </c>
      <c r="AA63" s="13">
        <v>0.6</v>
      </c>
      <c r="AC63" t="s">
        <v>217</v>
      </c>
      <c r="AD63" s="13">
        <v>0.01</v>
      </c>
      <c r="AE63" s="13">
        <v>0.01</v>
      </c>
      <c r="AF63" s="13">
        <v>0.01</v>
      </c>
      <c r="AG63" s="13">
        <v>0.01</v>
      </c>
      <c r="AH63" s="13">
        <v>0.01</v>
      </c>
      <c r="AI63" s="13">
        <v>0.01</v>
      </c>
      <c r="AJ63" s="13">
        <v>0.01</v>
      </c>
      <c r="AK63" s="13">
        <v>0.01</v>
      </c>
      <c r="AL63" s="13">
        <v>0.01</v>
      </c>
      <c r="AM63" s="13">
        <v>0.01</v>
      </c>
      <c r="AO63" t="s">
        <v>217</v>
      </c>
      <c r="AP63" s="13">
        <v>0.1</v>
      </c>
      <c r="AQ63" s="13">
        <v>0.1</v>
      </c>
      <c r="AR63" s="13">
        <v>0.1</v>
      </c>
      <c r="AS63" s="13">
        <v>0.1</v>
      </c>
      <c r="AT63" s="13">
        <v>0.1</v>
      </c>
      <c r="AU63" s="13">
        <v>0.1</v>
      </c>
      <c r="AV63" s="13">
        <v>0.1</v>
      </c>
      <c r="AW63" s="13">
        <v>0.1</v>
      </c>
      <c r="AX63" s="13">
        <v>0.1</v>
      </c>
      <c r="AY63" s="13">
        <v>0.1</v>
      </c>
    </row>
    <row r="64" spans="2:56" x14ac:dyDescent="0.2">
      <c r="B64" s="6"/>
      <c r="C64" s="7"/>
      <c r="E64" t="s">
        <v>218</v>
      </c>
      <c r="F64" s="12" t="e">
        <f>F61-G64</f>
        <v>#REF!</v>
      </c>
      <c r="G64" s="13">
        <v>0.05</v>
      </c>
      <c r="H64" s="12" t="e">
        <f>1-SUM(F64:G64)</f>
        <v>#REF!</v>
      </c>
      <c r="Q64" t="s">
        <v>218</v>
      </c>
      <c r="R64" s="12" t="e">
        <f>R61-S64</f>
        <v>#REF!</v>
      </c>
      <c r="S64" s="13">
        <v>0.05</v>
      </c>
      <c r="T64" s="12" t="e">
        <f>1-SUM(R64:S64)</f>
        <v>#REF!</v>
      </c>
      <c r="AC64" t="s">
        <v>218</v>
      </c>
      <c r="AD64" s="12" t="e">
        <f>AD61-AE64</f>
        <v>#REF!</v>
      </c>
      <c r="AE64" s="13">
        <v>0.01</v>
      </c>
      <c r="AF64" s="12" t="e">
        <f>0.1-SUM(AD64:AE64)</f>
        <v>#REF!</v>
      </c>
      <c r="AO64" t="s">
        <v>218</v>
      </c>
      <c r="AP64" s="12" t="e">
        <f>AP61-AQ64</f>
        <v>#REF!</v>
      </c>
      <c r="AQ64" s="13">
        <v>0.05</v>
      </c>
      <c r="AR64" s="12" t="e">
        <f>1-SUM(AP64:AQ64)</f>
        <v>#REF!</v>
      </c>
    </row>
    <row r="65" spans="2:3" x14ac:dyDescent="0.2">
      <c r="B65" s="6" t="s">
        <v>211</v>
      </c>
      <c r="C65" s="8">
        <f>mml_registro_etapas!AH31*100</f>
        <v>17</v>
      </c>
    </row>
    <row r="66" spans="2:3" x14ac:dyDescent="0.2">
      <c r="B66" s="6"/>
      <c r="C66" s="7"/>
    </row>
    <row r="67" spans="2:3" x14ac:dyDescent="0.2">
      <c r="B67" s="6" t="s">
        <v>212</v>
      </c>
      <c r="C67" s="9">
        <f>C65-C68/2</f>
        <v>14.5</v>
      </c>
    </row>
    <row r="68" spans="2:3" x14ac:dyDescent="0.2">
      <c r="B68" s="6" t="s">
        <v>213</v>
      </c>
      <c r="C68" s="7">
        <v>5</v>
      </c>
    </row>
    <row r="69" spans="2:3" ht="15" thickBot="1" x14ac:dyDescent="0.25">
      <c r="B69" s="10" t="s">
        <v>214</v>
      </c>
      <c r="C69" s="11">
        <f>SUM(C60:C63)-C67-C68</f>
        <v>180.5</v>
      </c>
    </row>
  </sheetData>
  <mergeCells count="26">
    <mergeCell ref="BA43:BK43"/>
    <mergeCell ref="BY28:CI28"/>
    <mergeCell ref="B13:C13"/>
    <mergeCell ref="E13:O13"/>
    <mergeCell ref="Q13:AA13"/>
    <mergeCell ref="AC13:AM13"/>
    <mergeCell ref="AO13:AY13"/>
    <mergeCell ref="BA13:BK13"/>
    <mergeCell ref="BM13:BW13"/>
    <mergeCell ref="B28:C28"/>
    <mergeCell ref="BA28:BK28"/>
    <mergeCell ref="BM28:BW28"/>
    <mergeCell ref="E28:O28"/>
    <mergeCell ref="Q28:AA28"/>
    <mergeCell ref="AC28:AM28"/>
    <mergeCell ref="AO28:AY28"/>
    <mergeCell ref="AO58:AY58"/>
    <mergeCell ref="E43:O43"/>
    <mergeCell ref="Q43:AA43"/>
    <mergeCell ref="AC43:AM43"/>
    <mergeCell ref="AO43:AY43"/>
    <mergeCell ref="B43:C43"/>
    <mergeCell ref="B58:C58"/>
    <mergeCell ref="E58:O58"/>
    <mergeCell ref="Q58:AA58"/>
    <mergeCell ref="AC58:AM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mml_registro_etapas</vt:lpstr>
      <vt:lpstr>Hoja1</vt:lpstr>
      <vt:lpstr>mml_registro_etapas!Área_de_impresión</vt:lpstr>
      <vt:lpstr>JR_PAGE_ANCHOR_0_1</vt:lpstr>
      <vt:lpstr>mml_registro_etapas!Títulos_a_imprimir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2024-04-12T20:01:34Z</dcterms:created>
  <dcterms:modified xsi:type="dcterms:W3CDTF">2026-02-06T17:20:05Z</dcterms:modified>
</cp:coreProperties>
</file>